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Титульный лист" sheetId="1" r:id="rId1"/>
    <sheet name="1 и 2 разделы 1-ККТ-за 2019г." sheetId="2" r:id="rId2"/>
    <sheet name="3 раздел 1-ККТ-за 2019г." sheetId="3" r:id="rId3"/>
  </sheets>
  <definedNames/>
  <calcPr fullCalcOnLoad="1"/>
</workbook>
</file>

<file path=xl/sharedStrings.xml><?xml version="1.0" encoding="utf-8"?>
<sst xmlns="http://schemas.openxmlformats.org/spreadsheetml/2006/main" count="389" uniqueCount="178">
  <si>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</si>
  <si>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</si>
  <si>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</si>
  <si>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</si>
  <si>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</si>
  <si>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</si>
  <si>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</si>
  <si>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</si>
  <si>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</si>
  <si>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</si>
  <si>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</si>
  <si>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</si>
  <si>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</si>
  <si>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</si>
  <si>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</si>
  <si>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</si>
  <si>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</si>
  <si>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</si>
  <si>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</si>
  <si>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</si>
  <si>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</si>
  <si>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</si>
  <si>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</si>
  <si>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</si>
  <si>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</si>
  <si>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</si>
  <si>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</si>
  <si>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</si>
  <si>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</si>
  <si>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</si>
  <si>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</si>
  <si>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</si>
  <si>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</si>
  <si>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</si>
  <si>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</si>
  <si>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</si>
  <si>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</si>
  <si>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</si>
  <si>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</si>
  <si>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</si>
  <si>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</si>
  <si>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</si>
  <si>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</si>
  <si>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</si>
  <si>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</si>
  <si>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</si>
  <si>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</si>
  <si>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</si>
  <si>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</si>
  <si>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</si>
  <si>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</si>
  <si>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</si>
  <si>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</si>
  <si>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</si>
  <si>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</si>
  <si>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</si>
  <si>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</si>
  <si>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</si>
  <si>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</si>
  <si>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</si>
  <si>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</si>
  <si>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</si>
  <si>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</si>
  <si>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</si>
  <si>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</si>
  <si>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</si>
  <si>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</si>
  <si>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</si>
  <si>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</si>
  <si>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</si>
  <si>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</si>
  <si>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</si>
  <si>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</si>
  <si>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</si>
  <si>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</si>
  <si>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</si>
  <si>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</si>
  <si>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</si>
  <si>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</si>
  <si>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</si>
  <si>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</si>
  <si>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</si>
  <si>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</si>
  <si>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</si>
  <si>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</si>
  <si>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</si>
  <si>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</si>
  <si>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</si>
  <si>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</si>
  <si>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</si>
  <si>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</si>
  <si>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</si>
  <si>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</si>
  <si>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</si>
  <si>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</si>
  <si>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</si>
  <si>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</si>
  <si>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</si>
  <si>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</si>
  <si>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</si>
  <si>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</si>
  <si>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</si>
  <si>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</si>
  <si>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</si>
  <si>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</si>
  <si>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</si>
  <si>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</si>
  <si>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</si>
  <si>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</si>
  <si>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</si>
  <si>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</si>
  <si>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</si>
  <si>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</si>
  <si>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</si>
  <si>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</si>
  <si>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</si>
  <si>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</si>
  <si>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</si>
  <si>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</si>
  <si>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</si>
  <si>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</si>
  <si>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</si>
  <si>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</si>
  <si>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</si>
  <si>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</si>
  <si>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</si>
  <si>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</si>
  <si>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</si>
  <si>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</si>
  <si>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</si>
  <si>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</si>
  <si>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</si>
  <si>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</si>
  <si>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</si>
  <si>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</si>
  <si>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</si>
  <si>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</si>
  <si>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</si>
  <si>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</si>
  <si>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</si>
  <si>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</si>
  <si>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</si>
  <si>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</si>
  <si>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</si>
  <si>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</si>
  <si>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</si>
  <si>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</si>
  <si>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</si>
  <si>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</si>
  <si>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</si>
  <si>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</si>
  <si>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</si>
  <si>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</si>
  <si>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</si>
  <si>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</si>
  <si>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</si>
  <si>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</si>
  <si>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</si>
  <si>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</si>
  <si>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</si>
  <si>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</si>
  <si>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</si>
  <si>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</si>
  <si>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</si>
  <si>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</si>
  <si>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</si>
  <si>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</si>
  <si>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</si>
  <si>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</si>
  <si>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по состоянию на 01 апреля 2020 года</t>
  </si>
  <si>
    <t>Отчет по форме № 1-ККТ за 1 квартал 2020 года</t>
  </si>
  <si>
    <t>от 11.09.2019</t>
  </si>
  <si>
    <r>
      <t xml:space="preserve">№ </t>
    </r>
    <r>
      <rPr>
        <sz val="11"/>
        <color indexed="8"/>
        <rFont val="Times New Roman"/>
        <family val="1"/>
      </rPr>
      <t>ММВ-7-1/456@</t>
    </r>
    <r>
      <rPr>
        <sz val="11"/>
        <rFont val="Times New Roman"/>
        <family val="1"/>
      </rPr>
      <t xml:space="preserve"> </t>
    </r>
  </si>
  <si>
    <t>Приложение № 4</t>
  </si>
  <si>
    <t>Утверждена приказом
ФНС России
от 11.09.2019
№ ММВ-7-1/456@</t>
  </si>
  <si>
    <t xml:space="preserve">Заместитель руководителя </t>
  </si>
  <si>
    <t>И.Ю. Досужкова</t>
  </si>
  <si>
    <t>14 апреля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</si>
</sst>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2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 indent="2"/>
    </xf>
    <xf numFmtId="0" fontId="2" fillId="34" borderId="37" xfId="0" applyFont="1" applyFill="1" applyBorder="1" applyAlignment="1">
      <alignment horizontal="left" vertical="top" wrapText="1" indent="2"/>
    </xf>
    <xf numFmtId="0" fontId="2" fillId="34" borderId="38" xfId="0" applyFont="1" applyFill="1" applyBorder="1" applyAlignment="1">
      <alignment horizontal="left" vertical="top" wrapText="1" indent="2"/>
    </xf>
    <xf numFmtId="0" fontId="2" fillId="34" borderId="39" xfId="0" applyFont="1" applyFill="1" applyBorder="1" applyAlignment="1">
      <alignment horizontal="left" vertical="top" wrapText="1" indent="2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30.75390625" style="29" customWidth="1"/>
    <col min="2" max="2" width="10.375" style="29" customWidth="1"/>
    <col min="3" max="3" width="7.875" style="29" customWidth="1"/>
    <col min="4" max="4" width="10.625" style="29" customWidth="1"/>
    <col min="5" max="5" width="9.125" style="29" customWidth="1"/>
    <col min="6" max="6" width="8.375" style="29" customWidth="1"/>
    <col min="7" max="7" width="20.75390625" style="29" customWidth="1"/>
    <col min="8" max="16384" width="9.125" style="29" customWidth="1"/>
  </cols>
  <sheetData>
    <row r="1" spans="1:7" ht="14.25" customHeight="1">
      <c r="A1" s="111" t="s">
        <v>173</v>
      </c>
      <c r="B1" s="112"/>
      <c r="C1" s="112"/>
      <c r="D1" s="112"/>
      <c r="E1" s="112"/>
      <c r="F1" s="112"/>
      <c r="G1" s="112"/>
    </row>
    <row r="2" spans="1:7" ht="14.25" customHeight="1">
      <c r="A2" s="111" t="s">
        <v>147</v>
      </c>
      <c r="B2" s="113"/>
      <c r="C2" s="113"/>
      <c r="D2" s="113"/>
      <c r="E2" s="113"/>
      <c r="F2" s="113"/>
      <c r="G2" s="113"/>
    </row>
    <row r="3" spans="1:7" ht="13.5" customHeight="1">
      <c r="A3" s="111" t="s">
        <v>148</v>
      </c>
      <c r="B3" s="113"/>
      <c r="C3" s="113"/>
      <c r="D3" s="113"/>
      <c r="E3" s="113"/>
      <c r="F3" s="113"/>
      <c r="G3" s="113"/>
    </row>
    <row r="4" spans="1:7" ht="14.25" customHeight="1">
      <c r="A4" s="111" t="s">
        <v>171</v>
      </c>
      <c r="B4" s="113"/>
      <c r="C4" s="113"/>
      <c r="D4" s="113"/>
      <c r="E4" s="113"/>
      <c r="F4" s="113"/>
      <c r="G4" s="113"/>
    </row>
    <row r="5" spans="1:7" ht="15.75" customHeight="1">
      <c r="A5" s="111" t="s">
        <v>172</v>
      </c>
      <c r="B5" s="112"/>
      <c r="C5" s="112"/>
      <c r="D5" s="112"/>
      <c r="E5" s="112"/>
      <c r="F5" s="112"/>
      <c r="G5" s="112"/>
    </row>
    <row r="6" spans="1:7" ht="15.75">
      <c r="A6" s="50"/>
      <c r="B6" s="50"/>
      <c r="C6" s="50"/>
      <c r="D6" s="50"/>
      <c r="E6" s="50"/>
      <c r="F6" s="50"/>
      <c r="G6" s="50"/>
    </row>
    <row r="7" spans="1:7" ht="13.5" customHeight="1" thickBot="1">
      <c r="A7" s="100" t="s">
        <v>149</v>
      </c>
      <c r="B7" s="100"/>
      <c r="C7" s="100"/>
      <c r="D7" s="100"/>
      <c r="E7" s="100"/>
      <c r="F7" s="100"/>
      <c r="G7" s="100"/>
    </row>
    <row r="8" spans="1:7" ht="13.5" customHeight="1" thickBot="1" thickTop="1">
      <c r="A8" s="101"/>
      <c r="B8" s="101"/>
      <c r="C8" s="101"/>
      <c r="D8" s="101"/>
      <c r="E8" s="101"/>
      <c r="F8" s="101"/>
      <c r="G8" s="101"/>
    </row>
    <row r="9" spans="1:7" ht="13.5" customHeight="1">
      <c r="A9" s="102"/>
      <c r="B9" s="103"/>
      <c r="C9" s="103"/>
      <c r="D9" s="103"/>
      <c r="E9" s="103"/>
      <c r="F9" s="103"/>
      <c r="G9" s="104"/>
    </row>
    <row r="10" spans="1:7" ht="14.25" customHeight="1">
      <c r="A10" s="105" t="s">
        <v>146</v>
      </c>
      <c r="B10" s="106"/>
      <c r="C10" s="106"/>
      <c r="D10" s="106"/>
      <c r="E10" s="106"/>
      <c r="F10" s="106"/>
      <c r="G10" s="107"/>
    </row>
    <row r="11" spans="1:7" ht="27" customHeight="1">
      <c r="A11" s="105" t="s">
        <v>150</v>
      </c>
      <c r="B11" s="106"/>
      <c r="C11" s="106"/>
      <c r="D11" s="106"/>
      <c r="E11" s="106"/>
      <c r="F11" s="106"/>
      <c r="G11" s="107"/>
    </row>
    <row r="12" spans="1:7" ht="41.25" customHeight="1">
      <c r="A12" s="108" t="s">
        <v>151</v>
      </c>
      <c r="B12" s="109"/>
      <c r="C12" s="109"/>
      <c r="D12" s="109"/>
      <c r="E12" s="109"/>
      <c r="F12" s="109"/>
      <c r="G12" s="110"/>
    </row>
    <row r="13" spans="1:7" ht="12.75" customHeight="1">
      <c r="A13" s="81"/>
      <c r="B13" s="82"/>
      <c r="C13" s="82"/>
      <c r="D13" s="82"/>
      <c r="E13" s="82"/>
      <c r="F13" s="82"/>
      <c r="G13" s="83"/>
    </row>
    <row r="14" spans="1:7" ht="20.25" customHeight="1">
      <c r="A14" s="84" t="s">
        <v>169</v>
      </c>
      <c r="B14" s="85"/>
      <c r="C14" s="85"/>
      <c r="D14" s="85"/>
      <c r="E14" s="85"/>
      <c r="F14" s="85"/>
      <c r="G14" s="86"/>
    </row>
    <row r="15" spans="1:7" ht="17.25" customHeight="1" thickBot="1">
      <c r="A15" s="87" t="s">
        <v>152</v>
      </c>
      <c r="B15" s="88"/>
      <c r="C15" s="88"/>
      <c r="D15" s="88"/>
      <c r="E15" s="88"/>
      <c r="F15" s="88"/>
      <c r="G15" s="89"/>
    </row>
    <row r="16" spans="1:7" ht="15" customHeight="1" thickBot="1">
      <c r="A16" s="50"/>
      <c r="B16" s="50"/>
      <c r="C16" s="50"/>
      <c r="D16" s="50"/>
      <c r="E16" s="50"/>
      <c r="F16" s="50"/>
      <c r="G16" s="50"/>
    </row>
    <row r="17" spans="1:7" ht="31.5" customHeight="1" thickBot="1">
      <c r="A17" s="90" t="s">
        <v>153</v>
      </c>
      <c r="B17" s="92" t="s">
        <v>154</v>
      </c>
      <c r="C17" s="93"/>
      <c r="D17" s="94"/>
      <c r="E17" s="26"/>
      <c r="F17" s="32" t="s">
        <v>155</v>
      </c>
      <c r="G17" s="33" t="s">
        <v>156</v>
      </c>
    </row>
    <row r="18" spans="1:7" ht="27" customHeight="1" thickBot="1">
      <c r="A18" s="91"/>
      <c r="B18" s="95"/>
      <c r="C18" s="96"/>
      <c r="D18" s="97"/>
      <c r="E18" s="25"/>
      <c r="F18" s="98" t="s">
        <v>157</v>
      </c>
      <c r="G18" s="99"/>
    </row>
    <row r="19" spans="1:7" ht="97.5" customHeight="1">
      <c r="A19" s="34" t="s">
        <v>158</v>
      </c>
      <c r="B19" s="64" t="s">
        <v>159</v>
      </c>
      <c r="C19" s="65"/>
      <c r="D19" s="66"/>
      <c r="E19" s="67"/>
      <c r="F19" s="69" t="s">
        <v>174</v>
      </c>
      <c r="G19" s="70"/>
    </row>
    <row r="20" spans="1:7" ht="53.25" customHeight="1">
      <c r="A20" s="71" t="s">
        <v>160</v>
      </c>
      <c r="B20" s="73" t="s">
        <v>161</v>
      </c>
      <c r="C20" s="74"/>
      <c r="D20" s="75"/>
      <c r="E20" s="67"/>
      <c r="F20" s="76"/>
      <c r="G20" s="77"/>
    </row>
    <row r="21" spans="1:7" ht="14.25" customHeight="1">
      <c r="A21" s="72"/>
      <c r="B21" s="78"/>
      <c r="C21" s="79"/>
      <c r="D21" s="80"/>
      <c r="E21" s="67"/>
      <c r="F21" s="76"/>
      <c r="G21" s="77"/>
    </row>
    <row r="22" spans="1:7" ht="45" customHeight="1">
      <c r="A22" s="27"/>
      <c r="B22" s="73" t="s">
        <v>162</v>
      </c>
      <c r="C22" s="74"/>
      <c r="D22" s="75"/>
      <c r="E22" s="67"/>
      <c r="F22" s="76"/>
      <c r="G22" s="77"/>
    </row>
    <row r="23" spans="1:7" ht="46.5" customHeight="1" thickBot="1">
      <c r="A23" s="28"/>
      <c r="B23" s="45" t="s">
        <v>167</v>
      </c>
      <c r="C23" s="46"/>
      <c r="D23" s="47"/>
      <c r="E23" s="68"/>
      <c r="F23" s="48" t="s">
        <v>163</v>
      </c>
      <c r="G23" s="49"/>
    </row>
    <row r="24" spans="1:7" ht="14.25" customHeight="1" thickBot="1">
      <c r="A24" s="50"/>
      <c r="B24" s="50"/>
      <c r="C24" s="50"/>
      <c r="D24" s="50"/>
      <c r="E24" s="50"/>
      <c r="F24" s="50"/>
      <c r="G24" s="50"/>
    </row>
    <row r="25" spans="1:7" ht="29.25" customHeight="1" thickBot="1">
      <c r="A25" s="51"/>
      <c r="B25" s="52"/>
      <c r="C25" s="30" t="s">
        <v>164</v>
      </c>
      <c r="D25" s="53" t="s">
        <v>165</v>
      </c>
      <c r="E25" s="54"/>
      <c r="F25" s="54"/>
      <c r="G25" s="55"/>
    </row>
    <row r="26" spans="1:7" ht="36.75" customHeight="1" thickBot="1">
      <c r="A26" s="56" t="s">
        <v>166</v>
      </c>
      <c r="B26" s="57"/>
      <c r="C26" s="31">
        <v>44</v>
      </c>
      <c r="D26" s="58" t="s">
        <v>170</v>
      </c>
      <c r="E26" s="59"/>
      <c r="F26" s="59"/>
      <c r="G26" s="60"/>
    </row>
    <row r="27" spans="1:7" ht="36" customHeight="1" thickBot="1">
      <c r="A27" s="56" t="s">
        <v>0</v>
      </c>
      <c r="B27" s="57"/>
      <c r="C27" s="31">
        <v>4400</v>
      </c>
      <c r="D27" s="61"/>
      <c r="E27" s="62"/>
      <c r="F27" s="62"/>
      <c r="G27" s="63"/>
    </row>
    <row r="28" spans="1:7" ht="15.75">
      <c r="A28" s="50"/>
      <c r="B28" s="50"/>
      <c r="C28" s="50"/>
      <c r="D28" s="50"/>
      <c r="E28" s="50"/>
      <c r="F28" s="50"/>
      <c r="G28" s="50"/>
    </row>
  </sheetData>
  <sheetProtection/>
  <mergeCells count="38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F21:G21"/>
    <mergeCell ref="B22:D22"/>
    <mergeCell ref="F22:G22"/>
    <mergeCell ref="B23:D23"/>
    <mergeCell ref="F23:G23"/>
    <mergeCell ref="A28:G28"/>
    <mergeCell ref="A24:G24"/>
    <mergeCell ref="A25:B25"/>
    <mergeCell ref="D25:G25"/>
    <mergeCell ref="A26:B26"/>
    <mergeCell ref="D26:G27"/>
    <mergeCell ref="A27:B27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2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9" customFormat="1" ht="27" customHeight="1"/>
    <row r="2" s="36" customFormat="1" ht="21.75" customHeight="1">
      <c r="A2" s="35" t="s">
        <v>168</v>
      </c>
    </row>
    <row r="3" spans="1:5" ht="14.25">
      <c r="A3" s="116" t="s">
        <v>1</v>
      </c>
      <c r="B3" s="118" t="s">
        <v>2</v>
      </c>
      <c r="C3" s="116" t="s">
        <v>3</v>
      </c>
      <c r="D3" s="115" t="s">
        <v>4</v>
      </c>
      <c r="E3" s="115"/>
    </row>
    <row r="4" spans="1:5" ht="43.5" customHeight="1">
      <c r="A4" s="117"/>
      <c r="B4" s="119"/>
      <c r="C4" s="117"/>
      <c r="D4" s="2" t="s">
        <v>23</v>
      </c>
      <c r="E4" s="2" t="s">
        <v>24</v>
      </c>
    </row>
    <row r="5" spans="1:5" ht="14.25">
      <c r="A5" s="1" t="s">
        <v>7</v>
      </c>
      <c r="B5" s="1" t="s">
        <v>8</v>
      </c>
      <c r="C5" s="1">
        <v>1</v>
      </c>
      <c r="D5" s="1">
        <v>2</v>
      </c>
      <c r="E5" s="1">
        <v>3</v>
      </c>
    </row>
    <row r="6" spans="1:5" ht="14.25">
      <c r="A6" s="114" t="s">
        <v>25</v>
      </c>
      <c r="B6" s="114"/>
      <c r="C6" s="114"/>
      <c r="D6" s="114"/>
      <c r="E6" s="114"/>
    </row>
    <row r="7" spans="1:5" ht="15">
      <c r="A7" s="4" t="s">
        <v>26</v>
      </c>
      <c r="B7" s="5">
        <v>1010</v>
      </c>
      <c r="C7" s="6">
        <f>SUM(D7:E7)</f>
        <v>16268</v>
      </c>
      <c r="D7" s="6">
        <v>8649</v>
      </c>
      <c r="E7" s="6">
        <v>7619</v>
      </c>
    </row>
    <row r="8" spans="1:5" ht="15">
      <c r="A8" s="4" t="s">
        <v>9</v>
      </c>
      <c r="B8" s="5">
        <v>1020</v>
      </c>
      <c r="C8" s="6">
        <f>SUM(D8:E8)</f>
        <v>646</v>
      </c>
      <c r="D8" s="6">
        <f>D10+D11+D12</f>
        <v>367</v>
      </c>
      <c r="E8" s="6">
        <f>E10+E11+E12</f>
        <v>279</v>
      </c>
    </row>
    <row r="9" spans="1:5" ht="15">
      <c r="A9" s="7" t="s">
        <v>27</v>
      </c>
      <c r="B9" s="5"/>
      <c r="C9" s="6"/>
      <c r="D9" s="6"/>
      <c r="E9" s="6"/>
    </row>
    <row r="10" spans="1:5" ht="15">
      <c r="A10" s="4" t="s">
        <v>28</v>
      </c>
      <c r="B10" s="5">
        <v>1021</v>
      </c>
      <c r="C10" s="6">
        <f>SUM(D10:E10)</f>
        <v>157</v>
      </c>
      <c r="D10" s="6">
        <v>126</v>
      </c>
      <c r="E10" s="6">
        <v>31</v>
      </c>
    </row>
    <row r="11" spans="1:5" ht="15">
      <c r="A11" s="4" t="s">
        <v>29</v>
      </c>
      <c r="B11" s="5">
        <v>1022</v>
      </c>
      <c r="C11" s="6">
        <f>SUM(D11:E11)</f>
        <v>484</v>
      </c>
      <c r="D11" s="6">
        <v>237</v>
      </c>
      <c r="E11" s="6">
        <v>247</v>
      </c>
    </row>
    <row r="12" spans="1:5" ht="15">
      <c r="A12" s="4" t="s">
        <v>30</v>
      </c>
      <c r="B12" s="5">
        <v>1023</v>
      </c>
      <c r="C12" s="6">
        <f>SUM(D12:E12)</f>
        <v>5</v>
      </c>
      <c r="D12" s="6">
        <v>4</v>
      </c>
      <c r="E12" s="6">
        <v>1</v>
      </c>
    </row>
    <row r="13" spans="1:5" ht="15">
      <c r="A13" s="4" t="s">
        <v>31</v>
      </c>
      <c r="B13" s="5"/>
      <c r="C13" s="6"/>
      <c r="D13" s="6"/>
      <c r="E13" s="6"/>
    </row>
    <row r="14" spans="1:5" ht="15">
      <c r="A14" s="4" t="s">
        <v>32</v>
      </c>
      <c r="B14" s="5">
        <v>1024</v>
      </c>
      <c r="C14" s="6">
        <f>SUM(D14:E14)</f>
        <v>60</v>
      </c>
      <c r="D14" s="6">
        <v>46</v>
      </c>
      <c r="E14" s="6">
        <v>14</v>
      </c>
    </row>
    <row r="15" spans="1:5" ht="15">
      <c r="A15" s="4" t="s">
        <v>33</v>
      </c>
      <c r="B15" s="5">
        <v>1025</v>
      </c>
      <c r="C15" s="6">
        <f>SUM(D15:E15)</f>
        <v>586</v>
      </c>
      <c r="D15" s="6">
        <v>321</v>
      </c>
      <c r="E15" s="6">
        <v>265</v>
      </c>
    </row>
    <row r="16" spans="1:5" ht="15">
      <c r="A16" s="4" t="s">
        <v>34</v>
      </c>
      <c r="B16" s="5"/>
      <c r="C16" s="6"/>
      <c r="D16" s="5"/>
      <c r="E16" s="6"/>
    </row>
    <row r="17" spans="1:5" ht="15">
      <c r="A17" s="4" t="s">
        <v>35</v>
      </c>
      <c r="B17" s="5">
        <v>1026</v>
      </c>
      <c r="C17" s="6">
        <f aca="true" t="shared" si="0" ref="C17:C25">SUM(D17:E17)</f>
        <v>45</v>
      </c>
      <c r="D17" s="6">
        <v>0</v>
      </c>
      <c r="E17" s="6">
        <v>45</v>
      </c>
    </row>
    <row r="18" spans="1:5" ht="15">
      <c r="A18" s="4" t="s">
        <v>36</v>
      </c>
      <c r="B18" s="5">
        <v>1027</v>
      </c>
      <c r="C18" s="6">
        <f t="shared" si="0"/>
        <v>0</v>
      </c>
      <c r="D18" s="6">
        <v>0</v>
      </c>
      <c r="E18" s="6">
        <v>0</v>
      </c>
    </row>
    <row r="19" spans="1:5" ht="15">
      <c r="A19" s="4" t="s">
        <v>38</v>
      </c>
      <c r="B19" s="5">
        <v>1028</v>
      </c>
      <c r="C19" s="6">
        <f t="shared" si="0"/>
        <v>27</v>
      </c>
      <c r="D19" s="6">
        <v>3</v>
      </c>
      <c r="E19" s="6">
        <v>24</v>
      </c>
    </row>
    <row r="20" spans="1:5" ht="15">
      <c r="A20" s="4" t="s">
        <v>39</v>
      </c>
      <c r="B20" s="5">
        <v>1029</v>
      </c>
      <c r="C20" s="6">
        <f t="shared" si="0"/>
        <v>42</v>
      </c>
      <c r="D20" s="6">
        <v>4</v>
      </c>
      <c r="E20" s="6">
        <v>38</v>
      </c>
    </row>
    <row r="21" spans="1:5" ht="15">
      <c r="A21" s="4" t="s">
        <v>40</v>
      </c>
      <c r="B21" s="5">
        <v>1030</v>
      </c>
      <c r="C21" s="6">
        <f t="shared" si="0"/>
        <v>7</v>
      </c>
      <c r="D21" s="6">
        <v>2</v>
      </c>
      <c r="E21" s="6">
        <v>5</v>
      </c>
    </row>
    <row r="22" spans="1:5" ht="15">
      <c r="A22" s="4" t="s">
        <v>41</v>
      </c>
      <c r="B22" s="5">
        <v>1031</v>
      </c>
      <c r="C22" s="6">
        <f t="shared" si="0"/>
        <v>1</v>
      </c>
      <c r="D22" s="6">
        <v>1</v>
      </c>
      <c r="E22" s="6">
        <v>0</v>
      </c>
    </row>
    <row r="23" spans="1:5" ht="15">
      <c r="A23" s="4" t="s">
        <v>42</v>
      </c>
      <c r="B23" s="5">
        <v>1032</v>
      </c>
      <c r="C23" s="6">
        <f t="shared" si="0"/>
        <v>6</v>
      </c>
      <c r="D23" s="6">
        <v>2</v>
      </c>
      <c r="E23" s="6">
        <v>4</v>
      </c>
    </row>
    <row r="24" spans="1:5" ht="15">
      <c r="A24" s="4" t="s">
        <v>43</v>
      </c>
      <c r="B24" s="5">
        <v>1033</v>
      </c>
      <c r="C24" s="6">
        <f t="shared" si="0"/>
        <v>5</v>
      </c>
      <c r="D24" s="6">
        <v>1</v>
      </c>
      <c r="E24" s="6">
        <v>4</v>
      </c>
    </row>
    <row r="25" spans="1:5" ht="15">
      <c r="A25" s="4" t="s">
        <v>44</v>
      </c>
      <c r="B25" s="5">
        <v>1034</v>
      </c>
      <c r="C25" s="6">
        <f t="shared" si="0"/>
        <v>137</v>
      </c>
      <c r="D25" s="6">
        <v>29</v>
      </c>
      <c r="E25" s="6">
        <v>108</v>
      </c>
    </row>
    <row r="26" spans="1:5" ht="14.25">
      <c r="A26" s="116" t="s">
        <v>1</v>
      </c>
      <c r="B26" s="118" t="s">
        <v>2</v>
      </c>
      <c r="C26" s="116" t="s">
        <v>3</v>
      </c>
      <c r="D26" s="115" t="s">
        <v>4</v>
      </c>
      <c r="E26" s="115"/>
    </row>
    <row r="27" spans="1:5" ht="28.5">
      <c r="A27" s="117"/>
      <c r="B27" s="119"/>
      <c r="C27" s="117"/>
      <c r="D27" s="2" t="s">
        <v>23</v>
      </c>
      <c r="E27" s="2" t="s">
        <v>24</v>
      </c>
    </row>
    <row r="28" spans="1:5" ht="14.25">
      <c r="A28" s="1" t="s">
        <v>7</v>
      </c>
      <c r="B28" s="1" t="s">
        <v>8</v>
      </c>
      <c r="C28" s="1">
        <v>1</v>
      </c>
      <c r="D28" s="1">
        <v>2</v>
      </c>
      <c r="E28" s="1">
        <v>3</v>
      </c>
    </row>
    <row r="29" spans="1:5" ht="14.25">
      <c r="A29" s="125" t="s">
        <v>45</v>
      </c>
      <c r="B29" s="125"/>
      <c r="C29" s="125"/>
      <c r="D29" s="125"/>
      <c r="E29" s="125"/>
    </row>
    <row r="30" spans="1:5" ht="15">
      <c r="A30" s="4" t="s">
        <v>46</v>
      </c>
      <c r="B30" s="5">
        <v>1040</v>
      </c>
      <c r="C30" s="6">
        <f>SUM(D30:E30)</f>
        <v>1055</v>
      </c>
      <c r="D30" s="6">
        <f>D32+D33+D34</f>
        <v>357</v>
      </c>
      <c r="E30" s="6">
        <f>E32+E33+E34</f>
        <v>698</v>
      </c>
    </row>
    <row r="31" spans="1:5" ht="15">
      <c r="A31" s="7" t="s">
        <v>47</v>
      </c>
      <c r="B31" s="5"/>
      <c r="C31" s="6"/>
      <c r="D31" s="5"/>
      <c r="E31" s="6"/>
    </row>
    <row r="32" spans="1:5" ht="15">
      <c r="A32" s="4" t="s">
        <v>48</v>
      </c>
      <c r="B32" s="5">
        <v>1041</v>
      </c>
      <c r="C32" s="6">
        <f>SUM(D32:E32)</f>
        <v>229</v>
      </c>
      <c r="D32" s="6">
        <v>146</v>
      </c>
      <c r="E32" s="6">
        <v>83</v>
      </c>
    </row>
    <row r="33" spans="1:5" ht="15">
      <c r="A33" s="4" t="s">
        <v>49</v>
      </c>
      <c r="B33" s="5">
        <v>1042</v>
      </c>
      <c r="C33" s="6">
        <f>SUM(D33:E33)</f>
        <v>820</v>
      </c>
      <c r="D33" s="6">
        <v>211</v>
      </c>
      <c r="E33" s="6">
        <v>609</v>
      </c>
    </row>
    <row r="34" spans="1:5" ht="15">
      <c r="A34" s="4" t="s">
        <v>50</v>
      </c>
      <c r="B34" s="5">
        <v>1043</v>
      </c>
      <c r="C34" s="6">
        <f>SUM(D34:E34)</f>
        <v>6</v>
      </c>
      <c r="D34" s="6">
        <v>0</v>
      </c>
      <c r="E34" s="6">
        <v>6</v>
      </c>
    </row>
    <row r="35" spans="1:5" ht="14.25" customHeight="1">
      <c r="A35" s="126" t="s">
        <v>51</v>
      </c>
      <c r="B35" s="127"/>
      <c r="C35" s="127"/>
      <c r="D35" s="127"/>
      <c r="E35" s="128"/>
    </row>
    <row r="36" spans="1:5" ht="15">
      <c r="A36" s="4" t="s">
        <v>11</v>
      </c>
      <c r="B36" s="5">
        <v>1050</v>
      </c>
      <c r="C36" s="6">
        <f>SUM(D36:E36)</f>
        <v>559</v>
      </c>
      <c r="D36" s="6">
        <f>D38+D39+D40</f>
        <v>287</v>
      </c>
      <c r="E36" s="6">
        <f>E38+E39+E40</f>
        <v>272</v>
      </c>
    </row>
    <row r="37" spans="1:5" ht="15">
      <c r="A37" s="4" t="s">
        <v>52</v>
      </c>
      <c r="B37" s="5"/>
      <c r="C37" s="6"/>
      <c r="D37" s="6"/>
      <c r="E37" s="6"/>
    </row>
    <row r="38" spans="1:5" ht="15">
      <c r="A38" s="4" t="s">
        <v>28</v>
      </c>
      <c r="B38" s="5">
        <v>1051</v>
      </c>
      <c r="C38" s="6">
        <f>SUM(D38:E38)</f>
        <v>314</v>
      </c>
      <c r="D38" s="6">
        <f>76+108</f>
        <v>184</v>
      </c>
      <c r="E38" s="6">
        <f>22+108</f>
        <v>130</v>
      </c>
    </row>
    <row r="39" spans="1:5" ht="15">
      <c r="A39" s="4" t="s">
        <v>29</v>
      </c>
      <c r="B39" s="5">
        <v>1052</v>
      </c>
      <c r="C39" s="6">
        <f>SUM(D39:E39)</f>
        <v>242</v>
      </c>
      <c r="D39" s="6">
        <v>101</v>
      </c>
      <c r="E39" s="6">
        <v>141</v>
      </c>
    </row>
    <row r="40" spans="1:5" ht="15">
      <c r="A40" s="4" t="s">
        <v>30</v>
      </c>
      <c r="B40" s="5">
        <v>1053</v>
      </c>
      <c r="C40" s="6">
        <f>SUM(D40:E40)</f>
        <v>3</v>
      </c>
      <c r="D40" s="6">
        <v>2</v>
      </c>
      <c r="E40" s="6">
        <v>1</v>
      </c>
    </row>
    <row r="41" spans="1:5" ht="30">
      <c r="A41" s="4" t="s">
        <v>53</v>
      </c>
      <c r="B41" s="5">
        <v>1054</v>
      </c>
      <c r="C41" s="6">
        <f>SUM(D41:E41)</f>
        <v>216</v>
      </c>
      <c r="D41" s="6">
        <v>108</v>
      </c>
      <c r="E41" s="6">
        <v>108</v>
      </c>
    </row>
    <row r="42" spans="1:5" ht="15">
      <c r="A42" s="4" t="s">
        <v>10</v>
      </c>
      <c r="B42" s="5"/>
      <c r="C42" s="6"/>
      <c r="D42" s="6"/>
      <c r="E42" s="6"/>
    </row>
    <row r="43" spans="1:5" ht="15">
      <c r="A43" s="4" t="s">
        <v>54</v>
      </c>
      <c r="B43" s="5">
        <v>1055</v>
      </c>
      <c r="C43" s="23">
        <f>SUM(D43:E43)</f>
        <v>142</v>
      </c>
      <c r="D43" s="23">
        <v>44</v>
      </c>
      <c r="E43" s="23">
        <v>98</v>
      </c>
    </row>
    <row r="44" spans="1:5" ht="15">
      <c r="A44" s="4" t="s">
        <v>145</v>
      </c>
      <c r="B44" s="5">
        <v>1056</v>
      </c>
      <c r="C44" s="6">
        <f>SUM(D44:E44)</f>
        <v>0</v>
      </c>
      <c r="D44" s="6">
        <v>0</v>
      </c>
      <c r="E44" s="6">
        <v>0</v>
      </c>
    </row>
    <row r="45" spans="1:5" ht="14.25">
      <c r="A45" s="125" t="s">
        <v>55</v>
      </c>
      <c r="B45" s="125"/>
      <c r="C45" s="125"/>
      <c r="D45" s="125"/>
      <c r="E45" s="125"/>
    </row>
    <row r="46" spans="1:5" ht="15">
      <c r="A46" s="4" t="s">
        <v>56</v>
      </c>
      <c r="B46" s="5">
        <v>1060</v>
      </c>
      <c r="C46" s="6">
        <f>SUM(D46:E46)</f>
        <v>646</v>
      </c>
      <c r="D46" s="6">
        <f>D48+D49</f>
        <v>367</v>
      </c>
      <c r="E46" s="6">
        <f>E48+E49</f>
        <v>279</v>
      </c>
    </row>
    <row r="47" spans="1:5" ht="15" customHeight="1">
      <c r="A47" s="4" t="s">
        <v>57</v>
      </c>
      <c r="B47" s="5"/>
      <c r="C47" s="6"/>
      <c r="D47" s="6"/>
      <c r="E47" s="6"/>
    </row>
    <row r="48" spans="1:5" ht="15">
      <c r="A48" s="4" t="s">
        <v>58</v>
      </c>
      <c r="B48" s="5">
        <v>1061</v>
      </c>
      <c r="C48" s="6">
        <f>SUM(D48:E48)</f>
        <v>368</v>
      </c>
      <c r="D48" s="6">
        <v>171</v>
      </c>
      <c r="E48" s="6">
        <v>197</v>
      </c>
    </row>
    <row r="49" spans="1:5" ht="15">
      <c r="A49" s="4" t="s">
        <v>59</v>
      </c>
      <c r="B49" s="5">
        <v>1062</v>
      </c>
      <c r="C49" s="6">
        <f>SUM(D49:E49)</f>
        <v>278</v>
      </c>
      <c r="D49" s="6">
        <v>196</v>
      </c>
      <c r="E49" s="6">
        <v>82</v>
      </c>
    </row>
    <row r="50" spans="1:5" ht="14.25">
      <c r="A50" s="125" t="s">
        <v>60</v>
      </c>
      <c r="B50" s="125"/>
      <c r="C50" s="125"/>
      <c r="D50" s="125"/>
      <c r="E50" s="125"/>
    </row>
    <row r="51" spans="1:5" ht="15">
      <c r="A51" s="4" t="s">
        <v>12</v>
      </c>
      <c r="B51" s="5">
        <v>1070</v>
      </c>
      <c r="C51" s="6">
        <f>SUM(D51:E51)</f>
        <v>7347</v>
      </c>
      <c r="D51" s="6">
        <v>4907</v>
      </c>
      <c r="E51" s="6">
        <v>2440</v>
      </c>
    </row>
    <row r="52" spans="1:5" ht="15">
      <c r="A52" s="4" t="s">
        <v>61</v>
      </c>
      <c r="B52" s="5"/>
      <c r="C52" s="6"/>
      <c r="D52" s="6"/>
      <c r="E52" s="6"/>
    </row>
    <row r="53" spans="1:5" ht="15">
      <c r="A53" s="4" t="s">
        <v>35</v>
      </c>
      <c r="B53" s="5">
        <v>1071</v>
      </c>
      <c r="C53" s="6">
        <f aca="true" t="shared" si="1" ref="C53:C58">SUM(D53:E53)</f>
        <v>22</v>
      </c>
      <c r="D53" s="6">
        <v>2</v>
      </c>
      <c r="E53" s="6">
        <v>20</v>
      </c>
    </row>
    <row r="54" spans="1:5" ht="15">
      <c r="A54" s="4" t="s">
        <v>36</v>
      </c>
      <c r="B54" s="5">
        <v>1072</v>
      </c>
      <c r="C54" s="6">
        <f t="shared" si="1"/>
        <v>7</v>
      </c>
      <c r="D54" s="6">
        <v>0</v>
      </c>
      <c r="E54" s="6">
        <v>7</v>
      </c>
    </row>
    <row r="55" spans="1:5" ht="15">
      <c r="A55" s="4" t="s">
        <v>38</v>
      </c>
      <c r="B55" s="5">
        <v>1073</v>
      </c>
      <c r="C55" s="6">
        <f t="shared" si="1"/>
        <v>45</v>
      </c>
      <c r="D55" s="6">
        <v>24</v>
      </c>
      <c r="E55" s="6">
        <v>21</v>
      </c>
    </row>
    <row r="56" spans="1:5" ht="15">
      <c r="A56" s="4" t="s">
        <v>39</v>
      </c>
      <c r="B56" s="5">
        <v>1074</v>
      </c>
      <c r="C56" s="6">
        <f t="shared" si="1"/>
        <v>72</v>
      </c>
      <c r="D56" s="6">
        <v>33</v>
      </c>
      <c r="E56" s="6">
        <v>39</v>
      </c>
    </row>
    <row r="57" spans="1:5" ht="15">
      <c r="A57" s="4" t="s">
        <v>40</v>
      </c>
      <c r="B57" s="5">
        <v>1075</v>
      </c>
      <c r="C57" s="6">
        <f t="shared" si="1"/>
        <v>23</v>
      </c>
      <c r="D57" s="6">
        <v>11</v>
      </c>
      <c r="E57" s="6">
        <v>12</v>
      </c>
    </row>
    <row r="58" spans="1:5" ht="15">
      <c r="A58" s="4" t="s">
        <v>41</v>
      </c>
      <c r="B58" s="5">
        <v>1076</v>
      </c>
      <c r="C58" s="6">
        <f t="shared" si="1"/>
        <v>31</v>
      </c>
      <c r="D58" s="6">
        <v>20</v>
      </c>
      <c r="E58" s="6">
        <v>11</v>
      </c>
    </row>
    <row r="59" spans="1:5" ht="14.25">
      <c r="A59" s="116" t="s">
        <v>1</v>
      </c>
      <c r="B59" s="118" t="s">
        <v>2</v>
      </c>
      <c r="C59" s="116" t="s">
        <v>3</v>
      </c>
      <c r="D59" s="115" t="s">
        <v>4</v>
      </c>
      <c r="E59" s="115"/>
    </row>
    <row r="60" spans="1:5" ht="28.5">
      <c r="A60" s="117"/>
      <c r="B60" s="119"/>
      <c r="C60" s="117"/>
      <c r="D60" s="2" t="s">
        <v>23</v>
      </c>
      <c r="E60" s="2" t="s">
        <v>24</v>
      </c>
    </row>
    <row r="61" spans="1:5" ht="14.25">
      <c r="A61" s="1" t="s">
        <v>7</v>
      </c>
      <c r="B61" s="1" t="s">
        <v>8</v>
      </c>
      <c r="C61" s="1">
        <v>1</v>
      </c>
      <c r="D61" s="1">
        <v>2</v>
      </c>
      <c r="E61" s="1">
        <v>3</v>
      </c>
    </row>
    <row r="62" spans="1:5" ht="15">
      <c r="A62" s="4" t="s">
        <v>42</v>
      </c>
      <c r="B62" s="5">
        <v>1077</v>
      </c>
      <c r="C62" s="6">
        <f>SUM(D62:E62)</f>
        <v>246</v>
      </c>
      <c r="D62" s="6">
        <v>174</v>
      </c>
      <c r="E62" s="6">
        <v>72</v>
      </c>
    </row>
    <row r="63" spans="1:5" ht="15">
      <c r="A63" s="4" t="s">
        <v>43</v>
      </c>
      <c r="B63" s="5">
        <v>1078</v>
      </c>
      <c r="C63" s="6">
        <f>SUM(D63:E63)</f>
        <v>113</v>
      </c>
      <c r="D63" s="6">
        <v>44</v>
      </c>
      <c r="E63" s="6">
        <v>69</v>
      </c>
    </row>
    <row r="64" spans="1:5" ht="15">
      <c r="A64" s="4" t="s">
        <v>44</v>
      </c>
      <c r="B64" s="5">
        <v>1079</v>
      </c>
      <c r="C64" s="6">
        <f>SUM(D64:E64)</f>
        <v>914</v>
      </c>
      <c r="D64" s="6">
        <v>519</v>
      </c>
      <c r="E64" s="6">
        <v>395</v>
      </c>
    </row>
    <row r="65" spans="1:6" ht="47.25" customHeight="1">
      <c r="A65" s="10"/>
      <c r="B65" s="11"/>
      <c r="C65" s="12"/>
      <c r="D65" s="11"/>
      <c r="E65" s="12"/>
      <c r="F65" s="13"/>
    </row>
    <row r="66" spans="1:5" ht="36" customHeight="1">
      <c r="A66" s="123" t="s">
        <v>63</v>
      </c>
      <c r="B66" s="123"/>
      <c r="C66" s="123"/>
      <c r="D66" s="123"/>
      <c r="E66" s="123"/>
    </row>
    <row r="67" spans="1:5" ht="14.25">
      <c r="A67" s="124" t="s">
        <v>64</v>
      </c>
      <c r="B67" s="124"/>
      <c r="C67" s="124"/>
      <c r="D67" s="124"/>
      <c r="E67" s="124"/>
    </row>
    <row r="68" spans="1:5" ht="14.25">
      <c r="A68" s="116" t="s">
        <v>1</v>
      </c>
      <c r="B68" s="118" t="s">
        <v>2</v>
      </c>
      <c r="C68" s="116" t="s">
        <v>3</v>
      </c>
      <c r="D68" s="115" t="s">
        <v>4</v>
      </c>
      <c r="E68" s="115"/>
    </row>
    <row r="69" spans="1:5" ht="43.5" customHeight="1">
      <c r="A69" s="117"/>
      <c r="B69" s="119"/>
      <c r="C69" s="117"/>
      <c r="D69" s="2" t="s">
        <v>23</v>
      </c>
      <c r="E69" s="2" t="s">
        <v>24</v>
      </c>
    </row>
    <row r="70" spans="1:5" ht="12.75" customHeight="1">
      <c r="A70" s="1" t="s">
        <v>7</v>
      </c>
      <c r="B70" s="1" t="s">
        <v>8</v>
      </c>
      <c r="C70" s="1">
        <v>1</v>
      </c>
      <c r="D70" s="1">
        <v>2</v>
      </c>
      <c r="E70" s="1">
        <v>3</v>
      </c>
    </row>
    <row r="71" spans="1:5" ht="14.25">
      <c r="A71" s="120" t="s">
        <v>65</v>
      </c>
      <c r="B71" s="120"/>
      <c r="C71" s="120"/>
      <c r="D71" s="120"/>
      <c r="E71" s="120"/>
    </row>
    <row r="72" spans="1:5" ht="15">
      <c r="A72" s="4" t="s">
        <v>13</v>
      </c>
      <c r="B72" s="5">
        <v>2010</v>
      </c>
      <c r="C72" s="6">
        <f>D72+E72</f>
        <v>51</v>
      </c>
      <c r="D72" s="6">
        <f>D74+D75</f>
        <v>40</v>
      </c>
      <c r="E72" s="6">
        <f>E74+E75</f>
        <v>11</v>
      </c>
    </row>
    <row r="73" spans="1:5" ht="15">
      <c r="A73" s="8" t="s">
        <v>10</v>
      </c>
      <c r="B73" s="5"/>
      <c r="C73" s="6"/>
      <c r="D73" s="6"/>
      <c r="E73" s="6"/>
    </row>
    <row r="74" spans="1:5" ht="15">
      <c r="A74" s="4" t="s">
        <v>14</v>
      </c>
      <c r="B74" s="5">
        <v>2011</v>
      </c>
      <c r="C74" s="6">
        <f>D74+E74</f>
        <v>51</v>
      </c>
      <c r="D74" s="6">
        <f>18+11+11</f>
        <v>40</v>
      </c>
      <c r="E74" s="6">
        <f>6+2+3</f>
        <v>11</v>
      </c>
    </row>
    <row r="75" spans="1:5" ht="15">
      <c r="A75" s="4" t="s">
        <v>15</v>
      </c>
      <c r="B75" s="5">
        <v>2012</v>
      </c>
      <c r="C75" s="6">
        <f>D75+E75</f>
        <v>0</v>
      </c>
      <c r="D75" s="6">
        <v>0</v>
      </c>
      <c r="E75" s="6">
        <v>0</v>
      </c>
    </row>
    <row r="76" spans="1:5" ht="15">
      <c r="A76" s="4" t="s">
        <v>16</v>
      </c>
      <c r="B76" s="5">
        <v>2013</v>
      </c>
      <c r="C76" s="6">
        <f>D76+E76</f>
        <v>51</v>
      </c>
      <c r="D76" s="6">
        <f>18+11+11</f>
        <v>40</v>
      </c>
      <c r="E76" s="6">
        <f>6+2+3</f>
        <v>11</v>
      </c>
    </row>
    <row r="77" spans="1:5" ht="15">
      <c r="A77" s="4" t="s">
        <v>66</v>
      </c>
      <c r="B77" s="5"/>
      <c r="C77" s="6"/>
      <c r="D77" s="6"/>
      <c r="E77" s="6"/>
    </row>
    <row r="78" spans="1:5" ht="13.5" customHeight="1">
      <c r="A78" s="7" t="s">
        <v>67</v>
      </c>
      <c r="B78" s="121">
        <v>2014</v>
      </c>
      <c r="C78" s="122">
        <f>D78+E78</f>
        <v>44</v>
      </c>
      <c r="D78" s="122">
        <f>13+10+11</f>
        <v>34</v>
      </c>
      <c r="E78" s="122">
        <f>5+2+3</f>
        <v>10</v>
      </c>
    </row>
    <row r="79" spans="1:5" ht="15">
      <c r="A79" s="4" t="s">
        <v>68</v>
      </c>
      <c r="B79" s="121"/>
      <c r="C79" s="122"/>
      <c r="D79" s="122"/>
      <c r="E79" s="122"/>
    </row>
    <row r="80" spans="1:5" ht="15">
      <c r="A80" s="9" t="s">
        <v>17</v>
      </c>
      <c r="B80" s="5">
        <v>2015</v>
      </c>
      <c r="C80" s="6">
        <f>D80+E80</f>
        <v>2</v>
      </c>
      <c r="D80" s="6">
        <f>1</f>
        <v>1</v>
      </c>
      <c r="E80" s="6">
        <v>1</v>
      </c>
    </row>
    <row r="81" spans="1:5" ht="60.75" customHeight="1">
      <c r="A81" s="7" t="s">
        <v>69</v>
      </c>
      <c r="B81" s="5">
        <v>2016</v>
      </c>
      <c r="C81" s="6">
        <v>0</v>
      </c>
      <c r="D81" s="6">
        <v>0</v>
      </c>
      <c r="E81" s="6">
        <v>0</v>
      </c>
    </row>
    <row r="82" spans="1:5" ht="61.5" customHeight="1">
      <c r="A82" s="7" t="s">
        <v>70</v>
      </c>
      <c r="B82" s="5">
        <v>2017</v>
      </c>
      <c r="C82" s="6">
        <f>D82+E82</f>
        <v>7</v>
      </c>
      <c r="D82" s="6">
        <f>5+1</f>
        <v>6</v>
      </c>
      <c r="E82" s="23">
        <v>1</v>
      </c>
    </row>
    <row r="83" spans="1:5" ht="59.25" customHeight="1">
      <c r="A83" s="7" t="s">
        <v>71</v>
      </c>
      <c r="B83" s="5">
        <v>2018</v>
      </c>
      <c r="C83" s="6">
        <v>0</v>
      </c>
      <c r="D83" s="6">
        <v>0</v>
      </c>
      <c r="E83" s="6">
        <v>0</v>
      </c>
    </row>
    <row r="84" spans="1:5" ht="78" customHeight="1">
      <c r="A84" s="7" t="s">
        <v>72</v>
      </c>
      <c r="B84" s="5">
        <v>2019</v>
      </c>
      <c r="C84" s="6">
        <v>0</v>
      </c>
      <c r="D84" s="6">
        <v>0</v>
      </c>
      <c r="E84" s="6">
        <v>0</v>
      </c>
    </row>
    <row r="85" spans="1:5" ht="14.25">
      <c r="A85" s="116" t="s">
        <v>1</v>
      </c>
      <c r="B85" s="118" t="s">
        <v>2</v>
      </c>
      <c r="C85" s="116" t="s">
        <v>3</v>
      </c>
      <c r="D85" s="115" t="s">
        <v>4</v>
      </c>
      <c r="E85" s="115"/>
    </row>
    <row r="86" spans="1:5" ht="28.5">
      <c r="A86" s="117"/>
      <c r="B86" s="119"/>
      <c r="C86" s="117"/>
      <c r="D86" s="2" t="s">
        <v>23</v>
      </c>
      <c r="E86" s="2" t="s">
        <v>24</v>
      </c>
    </row>
    <row r="87" spans="1:5" ht="14.25">
      <c r="A87" s="1" t="s">
        <v>7</v>
      </c>
      <c r="B87" s="1" t="s">
        <v>8</v>
      </c>
      <c r="C87" s="1">
        <v>1</v>
      </c>
      <c r="D87" s="1">
        <v>2</v>
      </c>
      <c r="E87" s="1">
        <v>3</v>
      </c>
    </row>
    <row r="88" spans="1:5" ht="48.75" customHeight="1">
      <c r="A88" s="7" t="s">
        <v>73</v>
      </c>
      <c r="B88" s="5">
        <v>2020</v>
      </c>
      <c r="C88" s="6">
        <v>0</v>
      </c>
      <c r="D88" s="6" t="s">
        <v>37</v>
      </c>
      <c r="E88" s="6">
        <v>0</v>
      </c>
    </row>
    <row r="89" spans="1:5" ht="44.25" customHeight="1">
      <c r="A89" s="7" t="s">
        <v>74</v>
      </c>
      <c r="B89" s="5">
        <v>2021</v>
      </c>
      <c r="C89" s="6">
        <v>0</v>
      </c>
      <c r="D89" s="6" t="s">
        <v>37</v>
      </c>
      <c r="E89" s="6">
        <v>0</v>
      </c>
    </row>
    <row r="90" spans="1:5" ht="30">
      <c r="A90" s="7" t="s">
        <v>75</v>
      </c>
      <c r="B90" s="5">
        <v>2022</v>
      </c>
      <c r="C90" s="6">
        <v>0</v>
      </c>
      <c r="D90" s="6" t="s">
        <v>37</v>
      </c>
      <c r="E90" s="6">
        <v>0</v>
      </c>
    </row>
    <row r="91" spans="1:5" ht="62.25" customHeight="1">
      <c r="A91" s="7" t="s">
        <v>76</v>
      </c>
      <c r="B91" s="5">
        <v>2023</v>
      </c>
      <c r="C91" s="6">
        <v>0</v>
      </c>
      <c r="D91" s="6" t="s">
        <v>37</v>
      </c>
      <c r="E91" s="6">
        <v>0</v>
      </c>
    </row>
    <row r="92" spans="1:5" ht="63" customHeight="1">
      <c r="A92" s="7" t="s">
        <v>77</v>
      </c>
      <c r="B92" s="5">
        <v>2024</v>
      </c>
      <c r="C92" s="6">
        <v>0</v>
      </c>
      <c r="D92" s="6" t="s">
        <v>37</v>
      </c>
      <c r="E92" s="6">
        <v>0</v>
      </c>
    </row>
    <row r="93" spans="1:5" ht="30">
      <c r="A93" s="7" t="s">
        <v>78</v>
      </c>
      <c r="B93" s="5">
        <v>2025</v>
      </c>
      <c r="C93" s="6">
        <v>0</v>
      </c>
      <c r="D93" s="6" t="s">
        <v>37</v>
      </c>
      <c r="E93" s="6">
        <v>0</v>
      </c>
    </row>
    <row r="94" spans="1:5" ht="45" customHeight="1">
      <c r="A94" s="7" t="s">
        <v>79</v>
      </c>
      <c r="B94" s="5">
        <v>2026</v>
      </c>
      <c r="C94" s="6">
        <v>0</v>
      </c>
      <c r="D94" s="6" t="s">
        <v>37</v>
      </c>
      <c r="E94" s="6">
        <v>0</v>
      </c>
    </row>
    <row r="95" spans="1:5" ht="60">
      <c r="A95" s="7" t="s">
        <v>80</v>
      </c>
      <c r="B95" s="5">
        <v>2027</v>
      </c>
      <c r="C95" s="6">
        <v>0</v>
      </c>
      <c r="D95" s="6" t="s">
        <v>37</v>
      </c>
      <c r="E95" s="6">
        <v>0</v>
      </c>
    </row>
    <row r="96" spans="1:5" ht="14.25">
      <c r="A96" s="116" t="s">
        <v>1</v>
      </c>
      <c r="B96" s="118" t="s">
        <v>2</v>
      </c>
      <c r="C96" s="116" t="s">
        <v>3</v>
      </c>
      <c r="D96" s="115" t="s">
        <v>4</v>
      </c>
      <c r="E96" s="115"/>
    </row>
    <row r="97" spans="1:5" ht="28.5">
      <c r="A97" s="117"/>
      <c r="B97" s="119"/>
      <c r="C97" s="117"/>
      <c r="D97" s="2" t="s">
        <v>23</v>
      </c>
      <c r="E97" s="2" t="s">
        <v>24</v>
      </c>
    </row>
    <row r="98" spans="1:5" ht="14.25">
      <c r="A98" s="1" t="s">
        <v>7</v>
      </c>
      <c r="B98" s="1" t="s">
        <v>8</v>
      </c>
      <c r="C98" s="1">
        <v>1</v>
      </c>
      <c r="D98" s="1">
        <v>2</v>
      </c>
      <c r="E98" s="1">
        <v>3</v>
      </c>
    </row>
    <row r="99" spans="1:5" ht="102.75" customHeight="1">
      <c r="A99" s="7" t="s">
        <v>81</v>
      </c>
      <c r="B99" s="5">
        <v>2028</v>
      </c>
      <c r="C99" s="6">
        <v>0</v>
      </c>
      <c r="D99" s="6" t="s">
        <v>37</v>
      </c>
      <c r="E99" s="6">
        <v>0</v>
      </c>
    </row>
    <row r="100" spans="1:5" ht="30">
      <c r="A100" s="4" t="s">
        <v>82</v>
      </c>
      <c r="B100" s="5">
        <v>2030</v>
      </c>
      <c r="C100" s="6">
        <f>D100+E100</f>
        <v>0</v>
      </c>
      <c r="D100" s="6">
        <f>D103+D104+D105+D106</f>
        <v>0</v>
      </c>
      <c r="E100" s="6">
        <f>E103+E104+E105+E106</f>
        <v>0</v>
      </c>
    </row>
    <row r="101" spans="1:5" ht="15">
      <c r="A101" s="9" t="s">
        <v>17</v>
      </c>
      <c r="B101" s="5">
        <v>2031</v>
      </c>
      <c r="C101" s="6">
        <v>0</v>
      </c>
      <c r="D101" s="6">
        <v>0</v>
      </c>
      <c r="E101" s="6">
        <v>0</v>
      </c>
    </row>
    <row r="102" spans="1:5" ht="15">
      <c r="A102" s="7" t="s">
        <v>83</v>
      </c>
      <c r="B102" s="5"/>
      <c r="C102" s="6"/>
      <c r="D102" s="6"/>
      <c r="E102" s="6"/>
    </row>
    <row r="103" spans="1:5" ht="30">
      <c r="A103" s="4" t="s">
        <v>84</v>
      </c>
      <c r="B103" s="5">
        <v>2032</v>
      </c>
      <c r="C103" s="6">
        <v>0</v>
      </c>
      <c r="D103" s="6">
        <v>0</v>
      </c>
      <c r="E103" s="6">
        <v>0</v>
      </c>
    </row>
    <row r="104" spans="1:5" ht="16.5" customHeight="1">
      <c r="A104" s="4" t="s">
        <v>85</v>
      </c>
      <c r="B104" s="5">
        <v>2033</v>
      </c>
      <c r="C104" s="6">
        <v>0</v>
      </c>
      <c r="D104" s="6">
        <v>0</v>
      </c>
      <c r="E104" s="6">
        <v>0</v>
      </c>
    </row>
    <row r="105" spans="1:5" ht="15">
      <c r="A105" s="4" t="s">
        <v>86</v>
      </c>
      <c r="B105" s="5">
        <v>2034</v>
      </c>
      <c r="C105" s="6">
        <v>0</v>
      </c>
      <c r="D105" s="6">
        <v>0</v>
      </c>
      <c r="E105" s="6">
        <v>0</v>
      </c>
    </row>
    <row r="106" spans="1:5" ht="15">
      <c r="A106" s="4" t="s">
        <v>87</v>
      </c>
      <c r="B106" s="5">
        <v>2035</v>
      </c>
      <c r="C106" s="6">
        <v>0</v>
      </c>
      <c r="D106" s="6">
        <v>0</v>
      </c>
      <c r="E106" s="6">
        <v>0</v>
      </c>
    </row>
    <row r="107" spans="1:5" ht="31.5" customHeight="1">
      <c r="A107" s="4" t="s">
        <v>88</v>
      </c>
      <c r="B107" s="5">
        <v>2036</v>
      </c>
      <c r="C107" s="6">
        <f>D107+E107</f>
        <v>0</v>
      </c>
      <c r="D107" s="6">
        <f>D109+D110</f>
        <v>0</v>
      </c>
      <c r="E107" s="6">
        <f>E109+E110</f>
        <v>0</v>
      </c>
    </row>
    <row r="108" spans="1:5" ht="15">
      <c r="A108" s="4" t="s">
        <v>10</v>
      </c>
      <c r="B108" s="5"/>
      <c r="C108" s="6"/>
      <c r="D108" s="6"/>
      <c r="E108" s="6"/>
    </row>
    <row r="109" spans="1:5" ht="34.5" customHeight="1">
      <c r="A109" s="4" t="s">
        <v>89</v>
      </c>
      <c r="B109" s="5">
        <v>2037</v>
      </c>
      <c r="C109" s="6">
        <f>D109+E109</f>
        <v>0</v>
      </c>
      <c r="D109" s="6">
        <v>0</v>
      </c>
      <c r="E109" s="6">
        <v>0</v>
      </c>
    </row>
    <row r="110" spans="1:5" ht="45">
      <c r="A110" s="4" t="s">
        <v>90</v>
      </c>
      <c r="B110" s="5">
        <v>2038</v>
      </c>
      <c r="C110" s="6">
        <f>D110+E110</f>
        <v>0</v>
      </c>
      <c r="D110" s="6">
        <v>0</v>
      </c>
      <c r="E110" s="6">
        <v>0</v>
      </c>
    </row>
    <row r="111" spans="1:5" ht="14.25">
      <c r="A111" s="116" t="s">
        <v>1</v>
      </c>
      <c r="B111" s="118" t="s">
        <v>2</v>
      </c>
      <c r="C111" s="116" t="s">
        <v>3</v>
      </c>
      <c r="D111" s="115" t="s">
        <v>4</v>
      </c>
      <c r="E111" s="115"/>
    </row>
    <row r="112" spans="1:5" ht="28.5">
      <c r="A112" s="117"/>
      <c r="B112" s="119"/>
      <c r="C112" s="117"/>
      <c r="D112" s="2" t="s">
        <v>23</v>
      </c>
      <c r="E112" s="2" t="s">
        <v>24</v>
      </c>
    </row>
    <row r="113" spans="1:5" ht="14.25">
      <c r="A113" s="1" t="s">
        <v>7</v>
      </c>
      <c r="B113" s="1" t="s">
        <v>8</v>
      </c>
      <c r="C113" s="1">
        <v>1</v>
      </c>
      <c r="D113" s="1">
        <v>2</v>
      </c>
      <c r="E113" s="1">
        <v>3</v>
      </c>
    </row>
    <row r="114" spans="1:5" ht="21" customHeight="1">
      <c r="A114" s="114" t="s">
        <v>91</v>
      </c>
      <c r="B114" s="114"/>
      <c r="C114" s="114"/>
      <c r="D114" s="114"/>
      <c r="E114" s="114"/>
    </row>
    <row r="115" spans="1:5" ht="15">
      <c r="A115" s="7" t="s">
        <v>18</v>
      </c>
      <c r="B115" s="5">
        <v>2040</v>
      </c>
      <c r="C115" s="24">
        <f>D115+E115</f>
        <v>321</v>
      </c>
      <c r="D115" s="24">
        <f>54+15+18</f>
        <v>87</v>
      </c>
      <c r="E115" s="24">
        <f>121+53+60</f>
        <v>234</v>
      </c>
    </row>
    <row r="116" spans="1:5" ht="30">
      <c r="A116" s="7" t="s">
        <v>19</v>
      </c>
      <c r="B116" s="5">
        <v>2050</v>
      </c>
      <c r="C116" s="24">
        <f>D116+E116</f>
        <v>286</v>
      </c>
      <c r="D116" s="24">
        <f>51+11+16</f>
        <v>78</v>
      </c>
      <c r="E116" s="24">
        <f>111+39+58</f>
        <v>208</v>
      </c>
    </row>
    <row r="117" spans="1:5" ht="30">
      <c r="A117" s="7" t="s">
        <v>92</v>
      </c>
      <c r="B117" s="5">
        <v>2060</v>
      </c>
      <c r="C117" s="14">
        <f>D117+E117</f>
        <v>0</v>
      </c>
      <c r="D117" s="14">
        <v>0</v>
      </c>
      <c r="E117" s="14">
        <v>0</v>
      </c>
    </row>
    <row r="118" spans="1:5" ht="30">
      <c r="A118" s="7" t="s">
        <v>96</v>
      </c>
      <c r="B118" s="5">
        <v>2070</v>
      </c>
      <c r="C118" s="14">
        <f>D118+E118</f>
        <v>0</v>
      </c>
      <c r="D118" s="14">
        <v>0</v>
      </c>
      <c r="E118" s="14">
        <v>0</v>
      </c>
    </row>
    <row r="119" spans="1:5" ht="15">
      <c r="A119" s="7" t="s">
        <v>17</v>
      </c>
      <c r="B119" s="5">
        <v>2071</v>
      </c>
      <c r="C119" s="14">
        <v>0</v>
      </c>
      <c r="D119" s="14">
        <v>0</v>
      </c>
      <c r="E119" s="14">
        <v>0</v>
      </c>
    </row>
    <row r="120" spans="1:5" ht="15">
      <c r="A120" s="7" t="s">
        <v>93</v>
      </c>
      <c r="B120" s="5"/>
      <c r="C120" s="14"/>
      <c r="D120" s="14"/>
      <c r="E120" s="14"/>
    </row>
    <row r="121" spans="1:5" ht="45">
      <c r="A121" s="7" t="s">
        <v>94</v>
      </c>
      <c r="B121" s="5">
        <v>2072</v>
      </c>
      <c r="C121" s="14">
        <f>D121+E121</f>
        <v>0</v>
      </c>
      <c r="D121" s="14">
        <v>0</v>
      </c>
      <c r="E121" s="14">
        <v>0</v>
      </c>
    </row>
    <row r="122" spans="1:5" ht="45">
      <c r="A122" s="7" t="s">
        <v>95</v>
      </c>
      <c r="B122" s="5">
        <v>2073</v>
      </c>
      <c r="C122" s="14">
        <f>D122+E122</f>
        <v>0</v>
      </c>
      <c r="D122" s="14">
        <v>0</v>
      </c>
      <c r="E122" s="14">
        <v>0</v>
      </c>
    </row>
  </sheetData>
  <sheetProtection/>
  <mergeCells count="41">
    <mergeCell ref="D111:E111"/>
    <mergeCell ref="A96:A97"/>
    <mergeCell ref="B96:B97"/>
    <mergeCell ref="C96:C97"/>
    <mergeCell ref="A111:A112"/>
    <mergeCell ref="B111:B112"/>
    <mergeCell ref="C111:C112"/>
    <mergeCell ref="D3:E3"/>
    <mergeCell ref="D59:E59"/>
    <mergeCell ref="C68:C69"/>
    <mergeCell ref="A85:A86"/>
    <mergeCell ref="B85:B86"/>
    <mergeCell ref="C85:C86"/>
    <mergeCell ref="D85:E85"/>
    <mergeCell ref="A6:E6"/>
    <mergeCell ref="A29:E29"/>
    <mergeCell ref="A35:E35"/>
    <mergeCell ref="D26:E26"/>
    <mergeCell ref="A45:E45"/>
    <mergeCell ref="A50:E50"/>
    <mergeCell ref="A59:A60"/>
    <mergeCell ref="B59:B60"/>
    <mergeCell ref="C59:C60"/>
    <mergeCell ref="C78:C79"/>
    <mergeCell ref="D78:D79"/>
    <mergeCell ref="E78:E79"/>
    <mergeCell ref="A66:E66"/>
    <mergeCell ref="A67:E67"/>
    <mergeCell ref="D68:E68"/>
    <mergeCell ref="A68:A69"/>
    <mergeCell ref="B68:B69"/>
    <mergeCell ref="A114:E114"/>
    <mergeCell ref="D96:E96"/>
    <mergeCell ref="A3:A4"/>
    <mergeCell ref="B3:B4"/>
    <mergeCell ref="C3:C4"/>
    <mergeCell ref="A26:A27"/>
    <mergeCell ref="B26:B27"/>
    <mergeCell ref="C26:C27"/>
    <mergeCell ref="A71:E71"/>
    <mergeCell ref="B78:B79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25" max="255" man="1"/>
    <brk id="58" max="255" man="1"/>
    <brk id="65" max="255" man="1"/>
    <brk id="84" max="255" man="1"/>
    <brk id="9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4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136" t="s">
        <v>97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4" t="s">
        <v>98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8.5" customHeight="1">
      <c r="A3" s="121" t="s">
        <v>1</v>
      </c>
      <c r="B3" s="129" t="s">
        <v>2</v>
      </c>
      <c r="C3" s="129" t="s">
        <v>99</v>
      </c>
      <c r="D3" s="115" t="s">
        <v>6</v>
      </c>
      <c r="E3" s="115"/>
      <c r="F3" s="115"/>
      <c r="G3" s="115"/>
      <c r="H3" s="115" t="s">
        <v>5</v>
      </c>
      <c r="I3" s="115"/>
      <c r="J3" s="115"/>
    </row>
    <row r="4" spans="1:10" ht="14.25">
      <c r="A4" s="121"/>
      <c r="B4" s="129"/>
      <c r="C4" s="129"/>
      <c r="D4" s="129" t="s">
        <v>20</v>
      </c>
      <c r="E4" s="115" t="s">
        <v>10</v>
      </c>
      <c r="F4" s="115"/>
      <c r="G4" s="115"/>
      <c r="H4" s="129" t="s">
        <v>20</v>
      </c>
      <c r="I4" s="115" t="s">
        <v>10</v>
      </c>
      <c r="J4" s="115"/>
    </row>
    <row r="5" spans="1:10" ht="42.75">
      <c r="A5" s="121"/>
      <c r="B5" s="129"/>
      <c r="C5" s="129"/>
      <c r="D5" s="129"/>
      <c r="E5" s="2" t="s">
        <v>100</v>
      </c>
      <c r="F5" s="2" t="s">
        <v>21</v>
      </c>
      <c r="G5" s="2" t="s">
        <v>22</v>
      </c>
      <c r="H5" s="129"/>
      <c r="I5" s="2" t="s">
        <v>100</v>
      </c>
      <c r="J5" s="2" t="s">
        <v>21</v>
      </c>
    </row>
    <row r="6" spans="1:10" ht="15">
      <c r="A6" s="1" t="s">
        <v>7</v>
      </c>
      <c r="B6" s="16" t="s">
        <v>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</row>
    <row r="7" spans="1:10" ht="15">
      <c r="A7" s="3" t="s">
        <v>101</v>
      </c>
      <c r="B7" s="17">
        <v>3010</v>
      </c>
      <c r="C7" s="21">
        <f>C8+C9+C10+C11+C12+C13+C14+C15+C16+C17+C18+C19+C20+C21+C22+C23</f>
        <v>264</v>
      </c>
      <c r="D7" s="21">
        <f>D8+D9+D10+D11+D12+D13+D14+D15+D16+D17+D18+D19+D20+D21+D22+D23</f>
        <v>184</v>
      </c>
      <c r="E7" s="21">
        <f>E8</f>
        <v>0</v>
      </c>
      <c r="F7" s="21">
        <f>F8+F9+F10+F11+F12+F13+F14+F15+F16+F17+F18+F19+F20+F21+F22+F23</f>
        <v>84</v>
      </c>
      <c r="G7" s="21">
        <f>G8+G9+G10+G11+G12+G13+G14+G15+G16+G17+G18+G19+G20+G21+G22+G23</f>
        <v>100</v>
      </c>
      <c r="H7" s="21">
        <f>H8+H9+H10+H11+H12+H22+H23</f>
        <v>80</v>
      </c>
      <c r="I7" s="21">
        <f>I8</f>
        <v>0</v>
      </c>
      <c r="J7" s="21">
        <f>J8+J9+J10+J11+J12+J13+J14+J15+J16+J17+J18+J19+J20+J21+J22+J23</f>
        <v>80</v>
      </c>
    </row>
    <row r="8" spans="1:10" ht="15">
      <c r="A8" s="4" t="s">
        <v>119</v>
      </c>
      <c r="B8" s="1">
        <v>3011</v>
      </c>
      <c r="C8" s="16">
        <f>D8+H8</f>
        <v>220</v>
      </c>
      <c r="D8" s="16">
        <f>E8+F8+G8</f>
        <v>140</v>
      </c>
      <c r="E8" s="16">
        <v>0</v>
      </c>
      <c r="F8" s="16">
        <f>60+20</f>
        <v>80</v>
      </c>
      <c r="G8" s="16">
        <f>30+30</f>
        <v>60</v>
      </c>
      <c r="H8" s="16">
        <f>I8+J8</f>
        <v>80</v>
      </c>
      <c r="I8" s="16">
        <v>0</v>
      </c>
      <c r="J8" s="16">
        <f>40+10+30</f>
        <v>80</v>
      </c>
    </row>
    <row r="9" spans="1:10" ht="15">
      <c r="A9" s="7" t="s">
        <v>120</v>
      </c>
      <c r="B9" s="5">
        <v>3012</v>
      </c>
      <c r="C9" s="6">
        <f>D9+H9</f>
        <v>0</v>
      </c>
      <c r="D9" s="6">
        <f aca="true" t="shared" si="0" ref="D9:D22">F9+G9</f>
        <v>0</v>
      </c>
      <c r="E9" s="6" t="s">
        <v>62</v>
      </c>
      <c r="F9" s="6">
        <v>0</v>
      </c>
      <c r="G9" s="6">
        <v>0</v>
      </c>
      <c r="H9" s="6">
        <f>J9</f>
        <v>0</v>
      </c>
      <c r="I9" s="6" t="s">
        <v>62</v>
      </c>
      <c r="J9" s="6">
        <v>0</v>
      </c>
    </row>
    <row r="10" spans="1:10" ht="15">
      <c r="A10" s="7" t="s">
        <v>121</v>
      </c>
      <c r="B10" s="5">
        <v>3013</v>
      </c>
      <c r="C10" s="6">
        <f>D10+H10</f>
        <v>0</v>
      </c>
      <c r="D10" s="6">
        <f>F10+G10</f>
        <v>0</v>
      </c>
      <c r="E10" s="6" t="s">
        <v>62</v>
      </c>
      <c r="F10" s="6">
        <v>0</v>
      </c>
      <c r="G10" s="6">
        <v>0</v>
      </c>
      <c r="H10" s="6">
        <f>J10</f>
        <v>0</v>
      </c>
      <c r="I10" s="6" t="s">
        <v>62</v>
      </c>
      <c r="J10" s="6">
        <v>0</v>
      </c>
    </row>
    <row r="11" spans="1:10" ht="15">
      <c r="A11" s="7" t="s">
        <v>122</v>
      </c>
      <c r="B11" s="5">
        <v>3014</v>
      </c>
      <c r="C11" s="6">
        <f>D11+H11</f>
        <v>0</v>
      </c>
      <c r="D11" s="6">
        <f>F11+G11</f>
        <v>0</v>
      </c>
      <c r="E11" s="6" t="s">
        <v>62</v>
      </c>
      <c r="F11" s="6">
        <v>0</v>
      </c>
      <c r="G11" s="6">
        <v>0</v>
      </c>
      <c r="H11" s="6">
        <f>J11</f>
        <v>0</v>
      </c>
      <c r="I11" s="6" t="s">
        <v>62</v>
      </c>
      <c r="J11" s="6">
        <v>0</v>
      </c>
    </row>
    <row r="12" spans="1:10" ht="15">
      <c r="A12" s="7" t="s">
        <v>123</v>
      </c>
      <c r="B12" s="5">
        <v>3015</v>
      </c>
      <c r="C12" s="6">
        <f>D12+H12</f>
        <v>0</v>
      </c>
      <c r="D12" s="6">
        <f t="shared" si="0"/>
        <v>0</v>
      </c>
      <c r="E12" s="6" t="s">
        <v>62</v>
      </c>
      <c r="F12" s="6">
        <v>0</v>
      </c>
      <c r="G12" s="6">
        <v>0</v>
      </c>
      <c r="H12" s="6">
        <f>J12</f>
        <v>0</v>
      </c>
      <c r="I12" s="6" t="s">
        <v>62</v>
      </c>
      <c r="J12" s="6">
        <v>0</v>
      </c>
    </row>
    <row r="13" spans="1:10" ht="15">
      <c r="A13" s="7" t="s">
        <v>124</v>
      </c>
      <c r="B13" s="5">
        <v>3016</v>
      </c>
      <c r="C13" s="23">
        <f aca="true" t="shared" si="1" ref="C13:C21">D13</f>
        <v>0</v>
      </c>
      <c r="D13" s="23">
        <f t="shared" si="0"/>
        <v>0</v>
      </c>
      <c r="E13" s="23" t="s">
        <v>62</v>
      </c>
      <c r="F13" s="23">
        <v>0</v>
      </c>
      <c r="G13" s="23">
        <v>0</v>
      </c>
      <c r="H13" s="23" t="s">
        <v>37</v>
      </c>
      <c r="I13" s="23" t="s">
        <v>62</v>
      </c>
      <c r="J13" s="23">
        <v>0</v>
      </c>
    </row>
    <row r="14" spans="1:10" ht="15">
      <c r="A14" s="7" t="s">
        <v>125</v>
      </c>
      <c r="B14" s="5">
        <v>3017</v>
      </c>
      <c r="C14" s="23">
        <f t="shared" si="1"/>
        <v>0</v>
      </c>
      <c r="D14" s="23">
        <f t="shared" si="0"/>
        <v>0</v>
      </c>
      <c r="E14" s="23" t="s">
        <v>62</v>
      </c>
      <c r="F14" s="23">
        <v>0</v>
      </c>
      <c r="G14" s="23">
        <v>0</v>
      </c>
      <c r="H14" s="23" t="s">
        <v>37</v>
      </c>
      <c r="I14" s="23" t="s">
        <v>62</v>
      </c>
      <c r="J14" s="23">
        <v>0</v>
      </c>
    </row>
    <row r="15" spans="1:10" ht="15">
      <c r="A15" s="7" t="s">
        <v>126</v>
      </c>
      <c r="B15" s="5">
        <v>3018</v>
      </c>
      <c r="C15" s="23">
        <f t="shared" si="1"/>
        <v>0</v>
      </c>
      <c r="D15" s="23">
        <f t="shared" si="0"/>
        <v>0</v>
      </c>
      <c r="E15" s="23" t="s">
        <v>62</v>
      </c>
      <c r="F15" s="23">
        <v>0</v>
      </c>
      <c r="G15" s="23">
        <v>0</v>
      </c>
      <c r="H15" s="23" t="s">
        <v>37</v>
      </c>
      <c r="I15" s="23" t="s">
        <v>62</v>
      </c>
      <c r="J15" s="23">
        <v>0</v>
      </c>
    </row>
    <row r="16" spans="1:10" ht="15">
      <c r="A16" s="7" t="s">
        <v>127</v>
      </c>
      <c r="B16" s="5">
        <v>3019</v>
      </c>
      <c r="C16" s="23">
        <f t="shared" si="1"/>
        <v>0</v>
      </c>
      <c r="D16" s="23">
        <f t="shared" si="0"/>
        <v>0</v>
      </c>
      <c r="E16" s="23" t="s">
        <v>62</v>
      </c>
      <c r="F16" s="23">
        <v>0</v>
      </c>
      <c r="G16" s="23">
        <v>0</v>
      </c>
      <c r="H16" s="23" t="s">
        <v>37</v>
      </c>
      <c r="I16" s="23" t="s">
        <v>62</v>
      </c>
      <c r="J16" s="23">
        <v>0</v>
      </c>
    </row>
    <row r="17" spans="1:10" ht="15">
      <c r="A17" s="7" t="s">
        <v>128</v>
      </c>
      <c r="B17" s="5">
        <v>3020</v>
      </c>
      <c r="C17" s="23">
        <f t="shared" si="1"/>
        <v>0</v>
      </c>
      <c r="D17" s="23">
        <f t="shared" si="0"/>
        <v>0</v>
      </c>
      <c r="E17" s="23" t="s">
        <v>62</v>
      </c>
      <c r="F17" s="23">
        <v>0</v>
      </c>
      <c r="G17" s="23">
        <v>0</v>
      </c>
      <c r="H17" s="23" t="s">
        <v>37</v>
      </c>
      <c r="I17" s="23" t="s">
        <v>62</v>
      </c>
      <c r="J17" s="23">
        <v>0</v>
      </c>
    </row>
    <row r="18" spans="1:10" ht="15">
      <c r="A18" s="7" t="s">
        <v>129</v>
      </c>
      <c r="B18" s="5">
        <v>3021</v>
      </c>
      <c r="C18" s="23">
        <f t="shared" si="1"/>
        <v>0</v>
      </c>
      <c r="D18" s="23">
        <f t="shared" si="0"/>
        <v>0</v>
      </c>
      <c r="E18" s="23" t="s">
        <v>62</v>
      </c>
      <c r="F18" s="23">
        <v>0</v>
      </c>
      <c r="G18" s="23">
        <v>0</v>
      </c>
      <c r="H18" s="23" t="s">
        <v>37</v>
      </c>
      <c r="I18" s="23" t="s">
        <v>62</v>
      </c>
      <c r="J18" s="23">
        <v>0</v>
      </c>
    </row>
    <row r="19" spans="1:10" ht="15">
      <c r="A19" s="7" t="s">
        <v>130</v>
      </c>
      <c r="B19" s="5">
        <v>3022</v>
      </c>
      <c r="C19" s="23">
        <f t="shared" si="1"/>
        <v>0</v>
      </c>
      <c r="D19" s="23">
        <f t="shared" si="0"/>
        <v>0</v>
      </c>
      <c r="E19" s="23" t="s">
        <v>62</v>
      </c>
      <c r="F19" s="23">
        <v>0</v>
      </c>
      <c r="G19" s="23">
        <v>0</v>
      </c>
      <c r="H19" s="23" t="s">
        <v>37</v>
      </c>
      <c r="I19" s="23" t="s">
        <v>62</v>
      </c>
      <c r="J19" s="23">
        <v>0</v>
      </c>
    </row>
    <row r="20" spans="1:10" ht="15">
      <c r="A20" s="7" t="s">
        <v>131</v>
      </c>
      <c r="B20" s="5">
        <v>3023</v>
      </c>
      <c r="C20" s="23">
        <f t="shared" si="1"/>
        <v>0</v>
      </c>
      <c r="D20" s="23">
        <f t="shared" si="0"/>
        <v>0</v>
      </c>
      <c r="E20" s="23" t="s">
        <v>62</v>
      </c>
      <c r="F20" s="23">
        <v>0</v>
      </c>
      <c r="G20" s="23">
        <v>0</v>
      </c>
      <c r="H20" s="23" t="s">
        <v>37</v>
      </c>
      <c r="I20" s="23" t="s">
        <v>62</v>
      </c>
      <c r="J20" s="23">
        <v>0</v>
      </c>
    </row>
    <row r="21" spans="1:10" ht="15">
      <c r="A21" s="7" t="s">
        <v>132</v>
      </c>
      <c r="B21" s="5">
        <v>3024</v>
      </c>
      <c r="C21" s="23">
        <f t="shared" si="1"/>
        <v>0</v>
      </c>
      <c r="D21" s="23">
        <f t="shared" si="0"/>
        <v>0</v>
      </c>
      <c r="E21" s="23" t="s">
        <v>62</v>
      </c>
      <c r="F21" s="23">
        <v>0</v>
      </c>
      <c r="G21" s="23">
        <v>0</v>
      </c>
      <c r="H21" s="23" t="s">
        <v>37</v>
      </c>
      <c r="I21" s="23" t="s">
        <v>62</v>
      </c>
      <c r="J21" s="23">
        <v>0</v>
      </c>
    </row>
    <row r="22" spans="1:10" ht="15">
      <c r="A22" s="7" t="s">
        <v>133</v>
      </c>
      <c r="B22" s="5">
        <v>3025</v>
      </c>
      <c r="C22" s="6">
        <f>D22+H22</f>
        <v>0</v>
      </c>
      <c r="D22" s="6">
        <f t="shared" si="0"/>
        <v>0</v>
      </c>
      <c r="E22" s="6" t="s">
        <v>62</v>
      </c>
      <c r="F22" s="6">
        <v>0</v>
      </c>
      <c r="G22" s="6">
        <v>0</v>
      </c>
      <c r="H22" s="6">
        <f>J22</f>
        <v>0</v>
      </c>
      <c r="I22" s="6" t="s">
        <v>62</v>
      </c>
      <c r="J22" s="6">
        <v>0</v>
      </c>
    </row>
    <row r="23" spans="1:10" ht="15">
      <c r="A23" s="7" t="s">
        <v>134</v>
      </c>
      <c r="B23" s="5">
        <v>3026</v>
      </c>
      <c r="C23" s="6">
        <f>D23+H23</f>
        <v>44</v>
      </c>
      <c r="D23" s="6">
        <f>F23+G23</f>
        <v>44</v>
      </c>
      <c r="E23" s="6" t="s">
        <v>37</v>
      </c>
      <c r="F23" s="6">
        <v>4</v>
      </c>
      <c r="G23" s="6">
        <v>40</v>
      </c>
      <c r="H23" s="6">
        <f>J23</f>
        <v>0</v>
      </c>
      <c r="I23" s="6" t="s">
        <v>37</v>
      </c>
      <c r="J23" s="6">
        <v>0</v>
      </c>
    </row>
    <row r="24" spans="1:10" ht="14.25">
      <c r="A24" s="121" t="s">
        <v>1</v>
      </c>
      <c r="B24" s="129" t="s">
        <v>2</v>
      </c>
      <c r="C24" s="129" t="s">
        <v>99</v>
      </c>
      <c r="D24" s="115" t="s">
        <v>6</v>
      </c>
      <c r="E24" s="115"/>
      <c r="F24" s="115"/>
      <c r="G24" s="115"/>
      <c r="H24" s="115" t="s">
        <v>5</v>
      </c>
      <c r="I24" s="115"/>
      <c r="J24" s="115"/>
    </row>
    <row r="25" spans="1:10" ht="14.25">
      <c r="A25" s="121"/>
      <c r="B25" s="129"/>
      <c r="C25" s="129"/>
      <c r="D25" s="129" t="s">
        <v>20</v>
      </c>
      <c r="E25" s="115" t="s">
        <v>10</v>
      </c>
      <c r="F25" s="115"/>
      <c r="G25" s="115"/>
      <c r="H25" s="129" t="s">
        <v>20</v>
      </c>
      <c r="I25" s="115" t="s">
        <v>10</v>
      </c>
      <c r="J25" s="115"/>
    </row>
    <row r="26" spans="1:10" ht="42.75">
      <c r="A26" s="121"/>
      <c r="B26" s="129"/>
      <c r="C26" s="129"/>
      <c r="D26" s="129"/>
      <c r="E26" s="2" t="s">
        <v>100</v>
      </c>
      <c r="F26" s="2" t="s">
        <v>21</v>
      </c>
      <c r="G26" s="2" t="s">
        <v>22</v>
      </c>
      <c r="H26" s="129"/>
      <c r="I26" s="2" t="s">
        <v>100</v>
      </c>
      <c r="J26" s="2" t="s">
        <v>21</v>
      </c>
    </row>
    <row r="27" spans="1:10" ht="15">
      <c r="A27" s="1" t="s">
        <v>7</v>
      </c>
      <c r="B27" s="16" t="s">
        <v>8</v>
      </c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</row>
    <row r="28" spans="1:10" ht="15">
      <c r="A28" s="18" t="s">
        <v>118</v>
      </c>
      <c r="B28" s="19">
        <v>3030</v>
      </c>
      <c r="C28" s="22">
        <f>C29+C30+C31+C32+C33+C34+C35+C36+C37+C38+C39+C40+C41+C42+C43+C44</f>
        <v>197</v>
      </c>
      <c r="D28" s="22">
        <f>D29+D30+D31+D32+D33+D34+D35+D36+D37+D38+D39+D40+D41+D42+D43+D44</f>
        <v>124</v>
      </c>
      <c r="E28" s="22">
        <f>E29</f>
        <v>0</v>
      </c>
      <c r="F28" s="22">
        <f>F29+F30+F31+F32+F33+F34+F35+F36+F37+F38+F39+F40+F41+F42+F43+F44</f>
        <v>40</v>
      </c>
      <c r="G28" s="22">
        <f>G29+G30+G31+G32+G33+G34+G35+G36+G37+G38+G39+G40+G41+G42+G43+G44</f>
        <v>84</v>
      </c>
      <c r="H28" s="22">
        <f>H29+H30+H31+H32+H33+H43+H44</f>
        <v>73</v>
      </c>
      <c r="I28" s="22">
        <f>I29</f>
        <v>0</v>
      </c>
      <c r="J28" s="22">
        <f>J29+J30+J31+J32+J33+J34+J35+J36+J37+J38+J39+J40+J41+J42+J43+J44</f>
        <v>73</v>
      </c>
    </row>
    <row r="29" spans="1:10" ht="15">
      <c r="A29" s="7" t="s">
        <v>102</v>
      </c>
      <c r="B29" s="5">
        <v>3031</v>
      </c>
      <c r="C29" s="6">
        <f>D29+H29</f>
        <v>192</v>
      </c>
      <c r="D29" s="6">
        <f>E29+F29+G29</f>
        <v>122</v>
      </c>
      <c r="E29" s="6">
        <v>0</v>
      </c>
      <c r="F29" s="6">
        <v>38</v>
      </c>
      <c r="G29" s="6">
        <v>84</v>
      </c>
      <c r="H29" s="6">
        <f>I29+J29</f>
        <v>70</v>
      </c>
      <c r="I29" s="6">
        <v>0</v>
      </c>
      <c r="J29" s="6">
        <f>30+20+20</f>
        <v>70</v>
      </c>
    </row>
    <row r="30" spans="1:10" ht="15">
      <c r="A30" s="7" t="s">
        <v>103</v>
      </c>
      <c r="B30" s="5">
        <v>3032</v>
      </c>
      <c r="C30" s="6">
        <f>D30+H30</f>
        <v>0</v>
      </c>
      <c r="D30" s="6">
        <f aca="true" t="shared" si="2" ref="D30:D44">F30+G30</f>
        <v>0</v>
      </c>
      <c r="E30" s="6" t="s">
        <v>62</v>
      </c>
      <c r="F30" s="6">
        <v>0</v>
      </c>
      <c r="G30" s="6">
        <v>0</v>
      </c>
      <c r="H30" s="6">
        <f>J30</f>
        <v>0</v>
      </c>
      <c r="I30" s="6" t="s">
        <v>62</v>
      </c>
      <c r="J30" s="6">
        <v>0</v>
      </c>
    </row>
    <row r="31" spans="1:10" ht="15">
      <c r="A31" s="7" t="s">
        <v>104</v>
      </c>
      <c r="B31" s="5">
        <v>3033</v>
      </c>
      <c r="C31" s="23">
        <f>D31+H31</f>
        <v>5</v>
      </c>
      <c r="D31" s="23">
        <f t="shared" si="2"/>
        <v>2</v>
      </c>
      <c r="E31" s="23" t="s">
        <v>62</v>
      </c>
      <c r="F31" s="23">
        <v>2</v>
      </c>
      <c r="G31" s="23">
        <v>0</v>
      </c>
      <c r="H31" s="23">
        <f>J31</f>
        <v>3</v>
      </c>
      <c r="I31" s="23" t="s">
        <v>62</v>
      </c>
      <c r="J31" s="23">
        <v>3</v>
      </c>
    </row>
    <row r="32" spans="1:10" ht="15">
      <c r="A32" s="7" t="s">
        <v>105</v>
      </c>
      <c r="B32" s="5">
        <v>3034</v>
      </c>
      <c r="C32" s="6">
        <f>D32+H32</f>
        <v>0</v>
      </c>
      <c r="D32" s="6">
        <f t="shared" si="2"/>
        <v>0</v>
      </c>
      <c r="E32" s="6" t="s">
        <v>62</v>
      </c>
      <c r="F32" s="6">
        <v>0</v>
      </c>
      <c r="G32" s="6">
        <v>0</v>
      </c>
      <c r="H32" s="6">
        <f>J32</f>
        <v>0</v>
      </c>
      <c r="I32" s="6" t="s">
        <v>62</v>
      </c>
      <c r="J32" s="6">
        <v>0</v>
      </c>
    </row>
    <row r="33" spans="1:10" ht="15">
      <c r="A33" s="7" t="s">
        <v>106</v>
      </c>
      <c r="B33" s="5">
        <v>3035</v>
      </c>
      <c r="C33" s="6">
        <f>D33+H33</f>
        <v>0</v>
      </c>
      <c r="D33" s="6">
        <f t="shared" si="2"/>
        <v>0</v>
      </c>
      <c r="E33" s="6" t="s">
        <v>62</v>
      </c>
      <c r="F33" s="6">
        <v>0</v>
      </c>
      <c r="G33" s="6">
        <v>0</v>
      </c>
      <c r="H33" s="6">
        <f>J33</f>
        <v>0</v>
      </c>
      <c r="I33" s="6" t="s">
        <v>62</v>
      </c>
      <c r="J33" s="6">
        <v>0</v>
      </c>
    </row>
    <row r="34" spans="1:10" ht="15">
      <c r="A34" s="7" t="s">
        <v>107</v>
      </c>
      <c r="B34" s="5">
        <v>3036</v>
      </c>
      <c r="C34" s="23">
        <f aca="true" t="shared" si="3" ref="C34:C42">D34</f>
        <v>0</v>
      </c>
      <c r="D34" s="23">
        <f t="shared" si="2"/>
        <v>0</v>
      </c>
      <c r="E34" s="23" t="s">
        <v>62</v>
      </c>
      <c r="F34" s="23">
        <v>0</v>
      </c>
      <c r="G34" s="23">
        <v>0</v>
      </c>
      <c r="H34" s="23" t="s">
        <v>37</v>
      </c>
      <c r="I34" s="23" t="s">
        <v>62</v>
      </c>
      <c r="J34" s="23">
        <v>0</v>
      </c>
    </row>
    <row r="35" spans="1:10" ht="15">
      <c r="A35" s="7" t="s">
        <v>108</v>
      </c>
      <c r="B35" s="5">
        <v>3037</v>
      </c>
      <c r="C35" s="23">
        <f t="shared" si="3"/>
        <v>0</v>
      </c>
      <c r="D35" s="23">
        <f t="shared" si="2"/>
        <v>0</v>
      </c>
      <c r="E35" s="23" t="s">
        <v>62</v>
      </c>
      <c r="F35" s="23">
        <v>0</v>
      </c>
      <c r="G35" s="23">
        <v>0</v>
      </c>
      <c r="H35" s="23" t="s">
        <v>37</v>
      </c>
      <c r="I35" s="23" t="s">
        <v>62</v>
      </c>
      <c r="J35" s="23">
        <v>0</v>
      </c>
    </row>
    <row r="36" spans="1:10" ht="15">
      <c r="A36" s="7" t="s">
        <v>109</v>
      </c>
      <c r="B36" s="5">
        <v>3038</v>
      </c>
      <c r="C36" s="23">
        <f t="shared" si="3"/>
        <v>0</v>
      </c>
      <c r="D36" s="23">
        <f t="shared" si="2"/>
        <v>0</v>
      </c>
      <c r="E36" s="23" t="s">
        <v>62</v>
      </c>
      <c r="F36" s="23">
        <v>0</v>
      </c>
      <c r="G36" s="23">
        <v>0</v>
      </c>
      <c r="H36" s="23" t="s">
        <v>37</v>
      </c>
      <c r="I36" s="23" t="s">
        <v>62</v>
      </c>
      <c r="J36" s="23">
        <v>0</v>
      </c>
    </row>
    <row r="37" spans="1:10" ht="15">
      <c r="A37" s="7" t="s">
        <v>110</v>
      </c>
      <c r="B37" s="5">
        <v>3039</v>
      </c>
      <c r="C37" s="23">
        <f t="shared" si="3"/>
        <v>0</v>
      </c>
      <c r="D37" s="23">
        <f t="shared" si="2"/>
        <v>0</v>
      </c>
      <c r="E37" s="23" t="s">
        <v>62</v>
      </c>
      <c r="F37" s="23">
        <v>0</v>
      </c>
      <c r="G37" s="23">
        <v>0</v>
      </c>
      <c r="H37" s="23" t="s">
        <v>37</v>
      </c>
      <c r="I37" s="23" t="s">
        <v>62</v>
      </c>
      <c r="J37" s="23">
        <v>0</v>
      </c>
    </row>
    <row r="38" spans="1:10" ht="15">
      <c r="A38" s="7" t="s">
        <v>111</v>
      </c>
      <c r="B38" s="5">
        <v>3040</v>
      </c>
      <c r="C38" s="23">
        <f t="shared" si="3"/>
        <v>0</v>
      </c>
      <c r="D38" s="23">
        <f t="shared" si="2"/>
        <v>0</v>
      </c>
      <c r="E38" s="23" t="s">
        <v>62</v>
      </c>
      <c r="F38" s="23">
        <v>0</v>
      </c>
      <c r="G38" s="23">
        <v>0</v>
      </c>
      <c r="H38" s="23" t="s">
        <v>37</v>
      </c>
      <c r="I38" s="23" t="s">
        <v>62</v>
      </c>
      <c r="J38" s="23">
        <v>0</v>
      </c>
    </row>
    <row r="39" spans="1:10" ht="15">
      <c r="A39" s="7" t="s">
        <v>112</v>
      </c>
      <c r="B39" s="5">
        <v>3041</v>
      </c>
      <c r="C39" s="23">
        <f t="shared" si="3"/>
        <v>0</v>
      </c>
      <c r="D39" s="23">
        <f t="shared" si="2"/>
        <v>0</v>
      </c>
      <c r="E39" s="23" t="s">
        <v>62</v>
      </c>
      <c r="F39" s="23">
        <v>0</v>
      </c>
      <c r="G39" s="23">
        <v>0</v>
      </c>
      <c r="H39" s="23" t="s">
        <v>37</v>
      </c>
      <c r="I39" s="23" t="s">
        <v>62</v>
      </c>
      <c r="J39" s="23">
        <v>0</v>
      </c>
    </row>
    <row r="40" spans="1:10" ht="15">
      <c r="A40" s="7" t="s">
        <v>113</v>
      </c>
      <c r="B40" s="5">
        <v>3042</v>
      </c>
      <c r="C40" s="23">
        <f t="shared" si="3"/>
        <v>0</v>
      </c>
      <c r="D40" s="23">
        <f t="shared" si="2"/>
        <v>0</v>
      </c>
      <c r="E40" s="23" t="s">
        <v>62</v>
      </c>
      <c r="F40" s="23">
        <v>0</v>
      </c>
      <c r="G40" s="23">
        <v>0</v>
      </c>
      <c r="H40" s="23" t="s">
        <v>37</v>
      </c>
      <c r="I40" s="23" t="s">
        <v>62</v>
      </c>
      <c r="J40" s="23">
        <v>0</v>
      </c>
    </row>
    <row r="41" spans="1:10" ht="15">
      <c r="A41" s="7" t="s">
        <v>114</v>
      </c>
      <c r="B41" s="5">
        <v>3043</v>
      </c>
      <c r="C41" s="23">
        <f t="shared" si="3"/>
        <v>0</v>
      </c>
      <c r="D41" s="23">
        <f t="shared" si="2"/>
        <v>0</v>
      </c>
      <c r="E41" s="23" t="s">
        <v>62</v>
      </c>
      <c r="F41" s="23">
        <v>0</v>
      </c>
      <c r="G41" s="23">
        <v>0</v>
      </c>
      <c r="H41" s="23" t="s">
        <v>37</v>
      </c>
      <c r="I41" s="23" t="s">
        <v>62</v>
      </c>
      <c r="J41" s="23">
        <v>0</v>
      </c>
    </row>
    <row r="42" spans="1:10" ht="15">
      <c r="A42" s="7" t="s">
        <v>115</v>
      </c>
      <c r="B42" s="5">
        <v>3044</v>
      </c>
      <c r="C42" s="23">
        <f t="shared" si="3"/>
        <v>0</v>
      </c>
      <c r="D42" s="23">
        <f t="shared" si="2"/>
        <v>0</v>
      </c>
      <c r="E42" s="23" t="s">
        <v>62</v>
      </c>
      <c r="F42" s="23">
        <v>0</v>
      </c>
      <c r="G42" s="23">
        <v>0</v>
      </c>
      <c r="H42" s="23" t="s">
        <v>37</v>
      </c>
      <c r="I42" s="23" t="s">
        <v>62</v>
      </c>
      <c r="J42" s="23">
        <v>0</v>
      </c>
    </row>
    <row r="43" spans="1:10" ht="15">
      <c r="A43" s="7" t="s">
        <v>116</v>
      </c>
      <c r="B43" s="5">
        <v>3045</v>
      </c>
      <c r="C43" s="6">
        <f>D43+H43</f>
        <v>0</v>
      </c>
      <c r="D43" s="6">
        <f t="shared" si="2"/>
        <v>0</v>
      </c>
      <c r="E43" s="6" t="s">
        <v>37</v>
      </c>
      <c r="F43" s="6">
        <v>0</v>
      </c>
      <c r="G43" s="6">
        <v>0</v>
      </c>
      <c r="H43" s="6">
        <f>J43</f>
        <v>0</v>
      </c>
      <c r="I43" s="6" t="s">
        <v>37</v>
      </c>
      <c r="J43" s="6">
        <v>0</v>
      </c>
    </row>
    <row r="44" spans="1:10" ht="15">
      <c r="A44" s="7" t="s">
        <v>117</v>
      </c>
      <c r="B44" s="5">
        <v>3046</v>
      </c>
      <c r="C44" s="6">
        <f>D44+H44</f>
        <v>0</v>
      </c>
      <c r="D44" s="6">
        <f t="shared" si="2"/>
        <v>0</v>
      </c>
      <c r="E44" s="6" t="s">
        <v>37</v>
      </c>
      <c r="F44" s="6">
        <v>0</v>
      </c>
      <c r="G44" s="6">
        <v>0</v>
      </c>
      <c r="H44" s="6">
        <f>J44</f>
        <v>0</v>
      </c>
      <c r="I44" s="6" t="s">
        <v>37</v>
      </c>
      <c r="J44" s="6">
        <v>0</v>
      </c>
    </row>
    <row r="45" ht="13.5" customHeight="1">
      <c r="A45" s="15"/>
    </row>
    <row r="46" spans="1:10" ht="15.75">
      <c r="A46" s="20" t="s">
        <v>144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4" t="s">
        <v>64</v>
      </c>
      <c r="B47" s="135"/>
      <c r="C47" s="135"/>
      <c r="D47" s="135"/>
      <c r="E47" s="135"/>
      <c r="F47" s="135"/>
      <c r="G47" s="135"/>
      <c r="H47" s="135"/>
      <c r="I47" s="135"/>
      <c r="J47" s="135"/>
    </row>
    <row r="48" spans="1:10" ht="28.5" customHeight="1">
      <c r="A48" s="121" t="s">
        <v>1</v>
      </c>
      <c r="B48" s="129" t="s">
        <v>2</v>
      </c>
      <c r="C48" s="129" t="s">
        <v>99</v>
      </c>
      <c r="D48" s="115" t="s">
        <v>6</v>
      </c>
      <c r="E48" s="115"/>
      <c r="F48" s="115"/>
      <c r="G48" s="115"/>
      <c r="H48" s="115" t="s">
        <v>5</v>
      </c>
      <c r="I48" s="115"/>
      <c r="J48" s="115"/>
    </row>
    <row r="49" spans="1:10" ht="14.25">
      <c r="A49" s="121"/>
      <c r="B49" s="129"/>
      <c r="C49" s="129"/>
      <c r="D49" s="129" t="s">
        <v>20</v>
      </c>
      <c r="E49" s="115" t="s">
        <v>10</v>
      </c>
      <c r="F49" s="115"/>
      <c r="G49" s="115"/>
      <c r="H49" s="129" t="s">
        <v>20</v>
      </c>
      <c r="I49" s="115" t="s">
        <v>10</v>
      </c>
      <c r="J49" s="115"/>
    </row>
    <row r="50" spans="1:10" ht="42.75">
      <c r="A50" s="121"/>
      <c r="B50" s="129"/>
      <c r="C50" s="129"/>
      <c r="D50" s="129"/>
      <c r="E50" s="2" t="s">
        <v>100</v>
      </c>
      <c r="F50" s="2" t="s">
        <v>21</v>
      </c>
      <c r="G50" s="2" t="s">
        <v>22</v>
      </c>
      <c r="H50" s="129"/>
      <c r="I50" s="2" t="s">
        <v>100</v>
      </c>
      <c r="J50" s="2" t="s">
        <v>21</v>
      </c>
    </row>
    <row r="51" spans="1:10" ht="15">
      <c r="A51" s="1" t="s">
        <v>7</v>
      </c>
      <c r="B51" s="16" t="s">
        <v>8</v>
      </c>
      <c r="C51" s="1">
        <v>1</v>
      </c>
      <c r="D51" s="1">
        <v>2</v>
      </c>
      <c r="E51" s="1">
        <v>3</v>
      </c>
      <c r="F51" s="1">
        <v>4</v>
      </c>
      <c r="G51" s="1">
        <v>5</v>
      </c>
      <c r="H51" s="1">
        <v>6</v>
      </c>
      <c r="I51" s="1">
        <v>7</v>
      </c>
      <c r="J51" s="1">
        <v>8</v>
      </c>
    </row>
    <row r="52" spans="1:10" ht="16.5" customHeight="1">
      <c r="A52" s="130" t="s">
        <v>135</v>
      </c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0" ht="30">
      <c r="A53" s="7" t="s">
        <v>136</v>
      </c>
      <c r="B53" s="5">
        <v>2210</v>
      </c>
      <c r="C53" s="6">
        <f>C55+C56+C57+C58+C59+C60+C61</f>
        <v>47</v>
      </c>
      <c r="D53" s="6">
        <f>D55+D56+D57+D58+D59+D60+D61</f>
        <v>13</v>
      </c>
      <c r="E53" s="6" t="s">
        <v>62</v>
      </c>
      <c r="F53" s="6">
        <f>F55+F56+F57+F58+F59+F60</f>
        <v>4</v>
      </c>
      <c r="G53" s="6">
        <f>G55+G56+G57+G58+G61+G59</f>
        <v>9</v>
      </c>
      <c r="H53" s="6">
        <f>H55+H56+H57+H58+H59+H60+H61</f>
        <v>34</v>
      </c>
      <c r="I53" s="6" t="s">
        <v>62</v>
      </c>
      <c r="J53" s="6">
        <f>J55+J56+J57+J58+J59+J60+J61</f>
        <v>34</v>
      </c>
    </row>
    <row r="54" spans="1:10" ht="15">
      <c r="A54" s="7" t="s">
        <v>10</v>
      </c>
      <c r="B54" s="5"/>
      <c r="C54" s="6"/>
      <c r="D54" s="6"/>
      <c r="E54" s="6"/>
      <c r="F54" s="6"/>
      <c r="G54" s="6"/>
      <c r="H54" s="6"/>
      <c r="I54" s="6"/>
      <c r="J54" s="6"/>
    </row>
    <row r="55" spans="1:10" ht="17.25" customHeight="1">
      <c r="A55" s="7" t="s">
        <v>137</v>
      </c>
      <c r="B55" s="5">
        <v>2211</v>
      </c>
      <c r="C55" s="6">
        <f aca="true" t="shared" si="4" ref="C55:C61">D55+H55</f>
        <v>43</v>
      </c>
      <c r="D55" s="6">
        <f>F55+G55</f>
        <v>13</v>
      </c>
      <c r="E55" s="6" t="s">
        <v>62</v>
      </c>
      <c r="F55" s="6">
        <f>2+2</f>
        <v>4</v>
      </c>
      <c r="G55" s="6">
        <f>5+2+2</f>
        <v>9</v>
      </c>
      <c r="H55" s="6">
        <f aca="true" t="shared" si="5" ref="H55:H61">J55</f>
        <v>30</v>
      </c>
      <c r="I55" s="6" t="s">
        <v>62</v>
      </c>
      <c r="J55" s="6">
        <f>13+9+8</f>
        <v>30</v>
      </c>
    </row>
    <row r="56" spans="1:10" ht="15">
      <c r="A56" s="7" t="s">
        <v>138</v>
      </c>
      <c r="B56" s="5">
        <v>2212</v>
      </c>
      <c r="C56" s="6">
        <f t="shared" si="4"/>
        <v>4</v>
      </c>
      <c r="D56" s="6">
        <f>F56+G56</f>
        <v>0</v>
      </c>
      <c r="E56" s="6" t="s">
        <v>62</v>
      </c>
      <c r="F56" s="6">
        <v>0</v>
      </c>
      <c r="G56" s="6">
        <v>0</v>
      </c>
      <c r="H56" s="6">
        <f t="shared" si="5"/>
        <v>4</v>
      </c>
      <c r="I56" s="6" t="s">
        <v>62</v>
      </c>
      <c r="J56" s="6">
        <f>3+1</f>
        <v>4</v>
      </c>
    </row>
    <row r="57" spans="1:10" ht="15">
      <c r="A57" s="7" t="s">
        <v>139</v>
      </c>
      <c r="B57" s="5">
        <v>2213</v>
      </c>
      <c r="C57" s="6">
        <f t="shared" si="4"/>
        <v>0</v>
      </c>
      <c r="D57" s="6">
        <f>F57+G57</f>
        <v>0</v>
      </c>
      <c r="E57" s="6" t="s">
        <v>62</v>
      </c>
      <c r="F57" s="6">
        <v>0</v>
      </c>
      <c r="G57" s="6">
        <v>0</v>
      </c>
      <c r="H57" s="6">
        <f t="shared" si="5"/>
        <v>0</v>
      </c>
      <c r="I57" s="6" t="s">
        <v>62</v>
      </c>
      <c r="J57" s="6">
        <v>0</v>
      </c>
    </row>
    <row r="58" spans="1:10" ht="15">
      <c r="A58" s="7" t="s">
        <v>140</v>
      </c>
      <c r="B58" s="5">
        <v>2214</v>
      </c>
      <c r="C58" s="6">
        <f t="shared" si="4"/>
        <v>0</v>
      </c>
      <c r="D58" s="6">
        <f>F58+G58</f>
        <v>0</v>
      </c>
      <c r="E58" s="6" t="s">
        <v>62</v>
      </c>
      <c r="F58" s="6">
        <v>0</v>
      </c>
      <c r="G58" s="6">
        <v>0</v>
      </c>
      <c r="H58" s="6">
        <f t="shared" si="5"/>
        <v>0</v>
      </c>
      <c r="I58" s="6" t="s">
        <v>62</v>
      </c>
      <c r="J58" s="6">
        <v>0</v>
      </c>
    </row>
    <row r="59" spans="1:10" ht="15">
      <c r="A59" s="7" t="s">
        <v>141</v>
      </c>
      <c r="B59" s="5">
        <v>2215</v>
      </c>
      <c r="C59" s="6">
        <f t="shared" si="4"/>
        <v>0</v>
      </c>
      <c r="D59" s="6">
        <f>F59+G59</f>
        <v>0</v>
      </c>
      <c r="E59" s="6" t="s">
        <v>62</v>
      </c>
      <c r="F59" s="6">
        <v>0</v>
      </c>
      <c r="G59" s="6">
        <v>0</v>
      </c>
      <c r="H59" s="6">
        <f t="shared" si="5"/>
        <v>0</v>
      </c>
      <c r="I59" s="6" t="s">
        <v>62</v>
      </c>
      <c r="J59" s="6">
        <v>0</v>
      </c>
    </row>
    <row r="60" spans="1:10" ht="30">
      <c r="A60" s="7" t="s">
        <v>142</v>
      </c>
      <c r="B60" s="5">
        <v>2216</v>
      </c>
      <c r="C60" s="6">
        <f t="shared" si="4"/>
        <v>0</v>
      </c>
      <c r="D60" s="6">
        <f>F60</f>
        <v>0</v>
      </c>
      <c r="E60" s="6" t="s">
        <v>62</v>
      </c>
      <c r="F60" s="6">
        <v>0</v>
      </c>
      <c r="G60" s="6" t="s">
        <v>62</v>
      </c>
      <c r="H60" s="6">
        <f t="shared" si="5"/>
        <v>0</v>
      </c>
      <c r="I60" s="6" t="s">
        <v>62</v>
      </c>
      <c r="J60" s="6">
        <v>0</v>
      </c>
    </row>
    <row r="61" spans="1:10" ht="31.5" customHeight="1">
      <c r="A61" s="7" t="s">
        <v>143</v>
      </c>
      <c r="B61" s="5">
        <v>2217</v>
      </c>
      <c r="C61" s="6">
        <f t="shared" si="4"/>
        <v>0</v>
      </c>
      <c r="D61" s="6">
        <f>G61</f>
        <v>0</v>
      </c>
      <c r="E61" s="6" t="s">
        <v>62</v>
      </c>
      <c r="F61" s="6" t="s">
        <v>62</v>
      </c>
      <c r="G61" s="6">
        <v>0</v>
      </c>
      <c r="H61" s="6">
        <f t="shared" si="5"/>
        <v>0</v>
      </c>
      <c r="I61" s="6" t="s">
        <v>62</v>
      </c>
      <c r="J61" s="6">
        <v>0</v>
      </c>
    </row>
    <row r="62" spans="1:10" ht="15">
      <c r="A62" s="41"/>
      <c r="B62" s="11"/>
      <c r="C62" s="12"/>
      <c r="D62" s="12"/>
      <c r="E62" s="12"/>
      <c r="F62" s="12"/>
      <c r="G62" s="12"/>
      <c r="H62" s="12"/>
      <c r="I62" s="12"/>
      <c r="J62" s="12"/>
    </row>
    <row r="63" spans="1:10" ht="15">
      <c r="A63" s="41"/>
      <c r="B63" s="11"/>
      <c r="C63" s="12"/>
      <c r="D63" s="12"/>
      <c r="E63" s="12"/>
      <c r="F63" s="12"/>
      <c r="G63" s="12"/>
      <c r="H63" s="12"/>
      <c r="I63" s="12"/>
      <c r="J63" s="12"/>
    </row>
    <row r="65" spans="1:10" ht="16.5">
      <c r="A65" s="42" t="s">
        <v>175</v>
      </c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7.25" customHeight="1">
      <c r="A66" s="42" t="s">
        <v>0</v>
      </c>
      <c r="B66" s="37"/>
      <c r="C66" s="133"/>
      <c r="D66" s="133"/>
      <c r="E66" s="133"/>
      <c r="F66" s="43"/>
      <c r="G66" s="131" t="s">
        <v>176</v>
      </c>
      <c r="H66" s="131"/>
      <c r="I66" s="131"/>
      <c r="J66" s="131"/>
    </row>
    <row r="67" spans="1:10" ht="17.25">
      <c r="A67" s="38"/>
      <c r="B67" s="38"/>
      <c r="C67" s="38"/>
      <c r="D67" s="38"/>
      <c r="E67" s="38"/>
      <c r="F67" s="38"/>
      <c r="G67" s="132" t="s">
        <v>177</v>
      </c>
      <c r="H67" s="132"/>
      <c r="I67" s="132"/>
      <c r="J67" s="132"/>
    </row>
    <row r="68" spans="1:10" ht="15">
      <c r="A68" s="39"/>
      <c r="B68" s="39"/>
      <c r="C68" s="39"/>
      <c r="D68" s="39"/>
      <c r="E68" s="39"/>
      <c r="F68" s="39"/>
      <c r="G68" s="39"/>
      <c r="H68" s="39"/>
      <c r="I68" s="40"/>
      <c r="J68" s="40"/>
    </row>
    <row r="69" spans="2:10" ht="15">
      <c r="B69" s="40"/>
      <c r="C69" s="39"/>
      <c r="D69" s="39"/>
      <c r="E69" s="39"/>
      <c r="F69" s="39"/>
      <c r="G69" s="39"/>
      <c r="H69" s="39"/>
      <c r="I69" s="39"/>
      <c r="J69" s="39"/>
    </row>
    <row r="70" spans="2:10" ht="15">
      <c r="B70" s="40"/>
      <c r="C70" s="39"/>
      <c r="D70" s="39"/>
      <c r="E70" s="39"/>
      <c r="F70" s="39"/>
      <c r="G70" s="39"/>
      <c r="H70" s="39"/>
      <c r="I70" s="39"/>
      <c r="J70" s="39"/>
    </row>
    <row r="73" ht="15">
      <c r="A73" s="44"/>
    </row>
    <row r="74" ht="15">
      <c r="A74" s="44"/>
    </row>
  </sheetData>
  <sheetProtection/>
  <mergeCells count="34">
    <mergeCell ref="I49:J49"/>
    <mergeCell ref="A3:A5"/>
    <mergeCell ref="B48:B50"/>
    <mergeCell ref="A48:A50"/>
    <mergeCell ref="D49:D50"/>
    <mergeCell ref="A47:J47"/>
    <mergeCell ref="A24:A26"/>
    <mergeCell ref="B24:B26"/>
    <mergeCell ref="C24:C26"/>
    <mergeCell ref="A1:J1"/>
    <mergeCell ref="A2:J2"/>
    <mergeCell ref="H3:J3"/>
    <mergeCell ref="H4:H5"/>
    <mergeCell ref="D24:G24"/>
    <mergeCell ref="G66:J66"/>
    <mergeCell ref="G67:J67"/>
    <mergeCell ref="C66:E66"/>
    <mergeCell ref="E4:G4"/>
    <mergeCell ref="H48:J48"/>
    <mergeCell ref="C48:C50"/>
    <mergeCell ref="H49:H50"/>
    <mergeCell ref="D48:G48"/>
    <mergeCell ref="I4:J4"/>
    <mergeCell ref="D25:D26"/>
    <mergeCell ref="I25:J25"/>
    <mergeCell ref="D4:D5"/>
    <mergeCell ref="E25:G25"/>
    <mergeCell ref="A52:J52"/>
    <mergeCell ref="B3:B5"/>
    <mergeCell ref="H24:J24"/>
    <mergeCell ref="C3:C5"/>
    <mergeCell ref="H25:H26"/>
    <mergeCell ref="D3:G3"/>
    <mergeCell ref="E49:G49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3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2020-04-20T08:19:41Z</cp:lastPrinted>
  <dcterms:created xsi:type="dcterms:W3CDTF">2018-01-16T18:32:27Z</dcterms:created>
  <dcterms:modified xsi:type="dcterms:W3CDTF">2020-04-28T06:22:49Z</dcterms:modified>
  <cp:category/>
  <cp:version/>
  <cp:contentType/>
  <cp:contentStatus/>
</cp:coreProperties>
</file>